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ОО СК ЭНР\Ставки тех.прис. 2023\Раскрытие информации\"/>
    </mc:Choice>
  </mc:AlternateContent>
  <xr:revisionPtr revIDLastSave="0" documentId="13_ncr:1_{BAB06B6D-38D8-4CFA-9CF4-4570FD6E95B2}" xr6:coauthVersionLast="37" xr6:coauthVersionMax="37" xr10:uidLastSave="{00000000-0000-0000-0000-000000000000}"/>
  <bookViews>
    <workbookView xWindow="0" yWindow="0" windowWidth="13440" windowHeight="12660" tabRatio="821" activeTab="5" xr2:uid="{00000000-000D-0000-FFFF-FFFF00000000}"/>
  </bookViews>
  <sheets>
    <sheet name="Приложение 1 (город)" sheetId="20" r:id="rId1"/>
    <sheet name="Приложение 1 (не город)" sheetId="21" r:id="rId2"/>
    <sheet name="Приложение 5 (город)" sheetId="23" r:id="rId3"/>
    <sheet name="Приложение 5 (не город)" sheetId="24" r:id="rId4"/>
    <sheet name="С1" sheetId="26" r:id="rId5"/>
    <sheet name="Расчет факт.расходов по С1" sheetId="27" r:id="rId6"/>
  </sheets>
  <definedNames>
    <definedName name="_xlnm.Print_Area" localSheetId="0">'Приложение 1 (город)'!$A$1:$G$11</definedName>
    <definedName name="_xlnm.Print_Area" localSheetId="1">'Приложение 1 (не город)'!$A$1:$G$48</definedName>
    <definedName name="_xlnm.Print_Area" localSheetId="2">'Приложение 5 (город)'!$A$1:$F$11</definedName>
    <definedName name="_xlnm.Print_Area" localSheetId="3">'Приложение 5 (не город)'!$A$1:$F$47</definedName>
    <definedName name="_xlnm.Print_Area" localSheetId="4">С1!$A$1:$N$21</definedName>
  </definedNames>
  <calcPr calcId="179021"/>
</workbook>
</file>

<file path=xl/calcChain.xml><?xml version="1.0" encoding="utf-8"?>
<calcChain xmlns="http://schemas.openxmlformats.org/spreadsheetml/2006/main">
  <c r="F27" i="24" l="1"/>
  <c r="E27" i="24"/>
  <c r="C27" i="24"/>
  <c r="B11" i="27" l="1"/>
  <c r="C11" i="27" s="1"/>
  <c r="D11" i="27" s="1"/>
  <c r="E11" i="27" s="1"/>
  <c r="F11" i="27" s="1"/>
  <c r="G11" i="27" s="1"/>
  <c r="H11" i="27" s="1"/>
  <c r="I11" i="27" s="1"/>
  <c r="J11" i="27" s="1"/>
  <c r="K11" i="27" s="1"/>
  <c r="B17" i="26"/>
  <c r="C17" i="26" s="1"/>
  <c r="D17" i="26" s="1"/>
  <c r="E17" i="26" s="1"/>
  <c r="F17" i="26" s="1"/>
  <c r="G17" i="26" s="1"/>
  <c r="H17" i="26" s="1"/>
  <c r="I17" i="26" s="1"/>
  <c r="J17" i="26" s="1"/>
  <c r="K17" i="26" s="1"/>
  <c r="L17" i="26" s="1"/>
  <c r="M17" i="26" s="1"/>
  <c r="N17" i="26" s="1"/>
  <c r="F15" i="24" l="1"/>
  <c r="G34" i="21" l="1"/>
  <c r="G19" i="21" l="1"/>
  <c r="G15" i="21"/>
  <c r="F15" i="21"/>
</calcChain>
</file>

<file path=xl/sharedStrings.xml><?xml version="1.0" encoding="utf-8"?>
<sst xmlns="http://schemas.openxmlformats.org/spreadsheetml/2006/main" count="554" uniqueCount="160">
  <si>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</si>
  <si>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</si>
  <si>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</si>
  <si>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</si>
  <si>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Строительство воздушных линий</t>
  </si>
  <si>
    <t>Строительство кабельных линий</t>
  </si>
  <si>
    <t>(название организации)</t>
  </si>
  <si>
    <t>Присоединенная максимальная мощность, кВт</t>
  </si>
  <si>
    <t>Максимальная мощность, кВт</t>
  </si>
  <si>
    <t>Обеспечение средствами коммерческого учета электрической энергии (мощности)</t>
  </si>
  <si>
    <t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программы, а также на обеспечение средствами коммерческого учета электрической энергии (мощности)</t>
  </si>
  <si>
    <t>Протяженность (для линий электропередачи), метров/Количество пунктов секционирования, штук/ Количество точек учета, штук</t>
  </si>
  <si>
    <t>Расходы на строительство объекта/на обеспечение средствами коммерческого учета электрической энергии (мощности), тыс. руб.</t>
  </si>
  <si>
    <t>Объект электросетевого хозяйства/
Средство коммерческого учета электрической энергии (мощности)</t>
  </si>
  <si>
    <r>
      <t xml:space="preserve">(для случаев технологического присоединения на территории </t>
    </r>
    <r>
      <rPr>
        <b/>
        <sz val="11"/>
        <color theme="1"/>
        <rFont val="Times New Roman"/>
        <family val="1"/>
        <charset val="204"/>
      </rPr>
      <t>городских</t>
    </r>
    <r>
      <rPr>
        <sz val="11"/>
        <color theme="1"/>
        <rFont val="Times New Roman"/>
        <family val="1"/>
        <charset val="204"/>
      </rPr>
      <t xml:space="preserve"> населенных пунктов)</t>
    </r>
  </si>
  <si>
    <r>
      <t xml:space="preserve">(для территорий, </t>
    </r>
    <r>
      <rPr>
        <b/>
        <sz val="11"/>
        <color theme="1"/>
        <rFont val="Times New Roman"/>
        <family val="1"/>
        <charset val="204"/>
      </rPr>
      <t>не относящихся к территориям городских</t>
    </r>
    <r>
      <rPr>
        <sz val="11"/>
        <color theme="1"/>
        <rFont val="Times New Roman"/>
        <family val="1"/>
        <charset val="204"/>
      </rPr>
      <t xml:space="preserve"> населенных пунктов)</t>
    </r>
  </si>
  <si>
    <t>1.1.</t>
  </si>
  <si>
    <t>Материал опоры - деревянные</t>
  </si>
  <si>
    <t>1.1.1.</t>
  </si>
  <si>
    <t>Тип провода - изолированный</t>
  </si>
  <si>
    <t>1.1.1.4.</t>
  </si>
  <si>
    <t>Материал провода - алюминиевый</t>
  </si>
  <si>
    <t>1.1.1.4.1.</t>
  </si>
  <si>
    <t>1.1.1.4.4.</t>
  </si>
  <si>
    <t>1.1.2.</t>
  </si>
  <si>
    <t>Тип провода - неизолированный</t>
  </si>
  <si>
    <t>Материал провода - сталеалюминиевый</t>
  </si>
  <si>
    <t>1.1.2.3.1.</t>
  </si>
  <si>
    <t>Сечение провода - до 50 мм2 включительно</t>
  </si>
  <si>
    <t>1.1.2.4.</t>
  </si>
  <si>
    <t>1.1.2.4.1.</t>
  </si>
  <si>
    <t>Сечение провода - от 50 мм2 до 100 мм2 включительно</t>
  </si>
  <si>
    <t>1.3.</t>
  </si>
  <si>
    <t>Материал опоры - железобетонные</t>
  </si>
  <si>
    <t>1.3.1.</t>
  </si>
  <si>
    <t>1.3.1.4.</t>
  </si>
  <si>
    <t>1.3.1.4.1.</t>
  </si>
  <si>
    <t>2.1.</t>
  </si>
  <si>
    <t>Способ прокладки - в траншеях</t>
  </si>
  <si>
    <t>Кабели с резиновой и пластмассовой изоляцией</t>
  </si>
  <si>
    <t>2.1.2.</t>
  </si>
  <si>
    <t>Многожильные</t>
  </si>
  <si>
    <t>2.1.2.1.</t>
  </si>
  <si>
    <t>2.1.2.1.2.</t>
  </si>
  <si>
    <t>Объект электросетевого хозяйства/ Средство коммерческого учета электрической энергии (мощности)</t>
  </si>
  <si>
    <t>Протяженность (для линий электропередачи), м</t>
  </si>
  <si>
    <t>Пропускная способность, кВт/ Максимальная мощность, кВт</t>
  </si>
  <si>
    <t>Расходы на строительство объекта/ на обеспечение средствами коммерческого учета электрической энергии (мощности), тыс. руб.</t>
  </si>
  <si>
    <t>3.2.2.</t>
  </si>
  <si>
    <t>Количество, шт</t>
  </si>
  <si>
    <t>Расходы на строительство объекта, тыс. руб.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</si>
  <si>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</si>
  <si>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</si>
  <si>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</si>
  <si>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</si>
  <si>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</si>
  <si>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</si>
  <si>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</si>
  <si>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</si>
  <si>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</si>
  <si>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</si>
  <si>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</si>
  <si>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t>3.1</t>
  </si>
  <si>
    <t>3.1.1.</t>
  </si>
  <si>
    <t>3.2</t>
  </si>
  <si>
    <t>3.2.1.</t>
  </si>
  <si>
    <t>3.2.3.</t>
  </si>
  <si>
    <t>-</t>
  </si>
  <si>
    <t>Количество цепей - одноцепная</t>
  </si>
  <si>
    <t>1.1.1.4.1.1.</t>
  </si>
  <si>
    <t>1.1.2.4.1.1.</t>
  </si>
  <si>
    <t>1.3.1.4.1.1.</t>
  </si>
  <si>
    <t>Количество кабелей в траншее - одна</t>
  </si>
  <si>
    <t>2.1.2.1.2.1.</t>
  </si>
  <si>
    <t>N п/п</t>
  </si>
  <si>
    <t>Год ввода объекта</t>
  </si>
  <si>
    <t>Приложение № 1 
к Методическим указаниям по определению размера платы 
за технологическое присоединение к электрическим сетям
от 29.08.2017 № 1135/17 
(с изменениями от 22 июня 2020 г., 21 апреля 2021 г.)</t>
  </si>
  <si>
    <t>Общества с ограниченной ответственностью Сетевая компания "ЭНЕРГОРЕСУРС"</t>
  </si>
  <si>
    <t>Приложение № 5
к Методическим указаниям по определению размера платы 
за технологическое присоединение к электрическим сетям
от 29.08.2017 № 1135/17 
(с изменениями от 22 июня 2020 г., 21 апреля 2021 г.)</t>
  </si>
  <si>
    <t>Сведения о строительстве линий электропередачи при технологическом присоединении энергопринимающих устройств 
максимальной мощностью менее 670 кВт и на уровне напряжения 20 кВ и менее к электрическим сетям</t>
  </si>
  <si>
    <r>
      <t xml:space="preserve">Приложение N 2 к Методическим указаниям
по определению размера платы за технологическое
присоединение к электрическим сетям
</t>
    </r>
    <r>
      <rPr>
        <b/>
        <sz val="11"/>
        <color theme="1"/>
        <rFont val="Times New Roman"/>
        <family val="1"/>
        <charset val="204"/>
      </rPr>
      <t>(с изменениями от 22 июня 2020 г., 21 апреля 2021 г.)</t>
    </r>
    <r>
      <rPr>
        <sz val="11"/>
        <color theme="1"/>
        <rFont val="Times New Roman"/>
        <family val="1"/>
        <charset val="204"/>
      </rPr>
      <t xml:space="preserve">
</t>
    </r>
  </si>
  <si>
    <t>Расходы на выполнение мероприятий по технологическому присоединению, предусмотренных подпунктами "а" и "в" пункта 16 Методических указаний</t>
  </si>
  <si>
    <t>№п/п</t>
  </si>
  <si>
    <t>Наименование мероприятий</t>
  </si>
  <si>
    <t>Информация для расчета стандартизированной тарифной ставки С1</t>
  </si>
  <si>
    <t>Расходы на одно присоединение 
(руб. на одно ТП)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</si>
  <si>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</si>
  <si>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</si>
  <si>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</si>
  <si>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2019 г.</t>
  </si>
  <si>
    <t>2020 г.</t>
  </si>
  <si>
    <t>факт (заполняется в соответствии с исполнительной документацией)</t>
  </si>
  <si>
    <t>факт</t>
  </si>
  <si>
    <t>1.</t>
  </si>
  <si>
    <t>Подготовка и выдача сетевой организацией технических условий Заявителю</t>
  </si>
  <si>
    <t>2.</t>
  </si>
  <si>
    <t>Проверка сетевой организацией выполнения технических условий Заявителем</t>
  </si>
  <si>
    <t>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</si>
  <si>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2.2.</t>
  </si>
  <si>
    <t>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</si>
  <si>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Приложение N 3 к Методическим указаниям
по определению размера платы за технологическое
присоединение к электрическим сетям</t>
  </si>
  <si>
    <t>Показатели</t>
  </si>
  <si>
    <t>С 1.1. Подготовка и выдача сетевой организацией технических условий Заявителю, тыс. руб.</t>
  </si>
  <si>
    <t>С 1.2. Проверка сетевой организацией выполнения технических условий Заявителем, тыс. руб.</t>
  </si>
  <si>
    <t>С 1.2.1. 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</si>
  <si>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С 1.2.2. 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</si>
  <si>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</si>
  <si>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</si>
  <si>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</si>
  <si>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</si>
  <si>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</si>
  <si>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</si>
  <si>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</si>
  <si>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</si>
  <si>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</si>
  <si>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</si>
  <si>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</si>
  <si>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</si>
  <si>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 xml:space="preserve"> работы и услуги непроизводственного характера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</si>
  <si>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</si>
  <si>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</si>
  <si>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</si>
  <si>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</si>
  <si>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</si>
  <si>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услуги связи</t>
  </si>
  <si>
    <t>1.5.3.2</t>
  </si>
  <si>
    <t>расходы на охрану и пожарную безопасность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</si>
  <si>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</si>
  <si>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</si>
  <si>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</si>
  <si>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плата за аренду имущества</t>
  </si>
  <si>
    <t>1.5.3.5</t>
  </si>
  <si>
    <t>другие прочие расходы, связанные с производством и реализацией</t>
  </si>
  <si>
    <t>1.6.</t>
  </si>
  <si>
    <t xml:space="preserve">Внереализационные расходы, всего
</t>
  </si>
  <si>
    <t>1.6.1</t>
  </si>
  <si>
    <t>расходы на услуги банков</t>
  </si>
  <si>
    <t>1.6.2</t>
  </si>
  <si>
    <t xml:space="preserve"> % за пользование кредитом</t>
  </si>
  <si>
    <t>1.6.3</t>
  </si>
  <si>
    <t>прочие обоснованные расходы</t>
  </si>
  <si>
    <t>1.6.4</t>
  </si>
  <si>
    <t>денежные выплаты социального характера (по Коллективному договору)</t>
  </si>
  <si>
    <t>Технологическое присоединение на территории городских населенных пунктов за 2019 - 2021 гг. отсутствует.</t>
  </si>
  <si>
    <t>за 2019 - 2021 гг.</t>
  </si>
  <si>
    <t>1.3.1.4.2.</t>
  </si>
  <si>
    <t>1.3.1.4.2.1.</t>
  </si>
  <si>
    <t>Сечение провода - от 50 до 100 мм2 включительно</t>
  </si>
  <si>
    <t>6.</t>
  </si>
  <si>
    <t>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</si>
  <si>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6.1.</t>
  </si>
  <si>
    <t>6/0,4 кВ</t>
  </si>
  <si>
    <t>6.1.1.</t>
  </si>
  <si>
    <t>Однотрансформаторные</t>
  </si>
  <si>
    <t>6.1.1.3.</t>
  </si>
  <si>
    <t>Трансформаторная мощность от 100 до 250 кВА включительно</t>
  </si>
  <si>
    <t>6.1.1.3.2.</t>
  </si>
  <si>
    <t>шкафного или киоскового типа</t>
  </si>
  <si>
    <t>2021 г.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</si>
  <si>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2019-2021 гг. (выполняется отдельно по мероприятиям, предусмотренным подпунктами "а" и "в" пункта 16 Методических указаний)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</si>
</sst>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₽_-;\-* #,##0.00\ _₽_-;_-* &quot;-&quot;??\ _₽_-;_-@_-"/>
    <numFmt numFmtId="164" formatCode="#,##0.000"/>
    <numFmt numFmtId="165" formatCode="0.000"/>
    <numFmt numFmtId="166" formatCode="#,##0_ ;\-#,##0\ "/>
    <numFmt numFmtId="167" formatCode="_-* #,##0.000\ _₽_-;\-* #,##0.000\ _₽_-;_-* &quot;-&quot;??\ _₽_-;_-@_-"/>
    <numFmt numFmtId="168" formatCode="0.0"/>
    <numFmt numFmtId="169" formatCode="#,##0.0000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>
      <alignment horizontal="center" vertical="center" wrapText="1"/>
    </xf>
    <xf numFmtId="164" fontId="2" fillId="0" borderId="0">
      <alignment horizontal="center" vertical="center" wrapText="1"/>
    </xf>
    <xf numFmtId="0" fontId="13" fillId="0" borderId="0"/>
  </cellStyleXfs>
  <cellXfs count="130">
    <xf numFmtId="0" fontId="0" fillId="0" borderId="0" xfId="0"/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0" fontId="1" fillId="2" borderId="0" xfId="0" applyFont="1" applyFill="1" applyAlignment="1"/>
    <xf numFmtId="0" fontId="4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2" fillId="2" borderId="1" xfId="1" applyFill="1" applyBorder="1" applyAlignment="1">
      <alignment horizontal="center" vertical="center" wrapText="1"/>
    </xf>
    <xf numFmtId="0" fontId="9" fillId="2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3" fillId="2" borderId="0" xfId="3" applyFill="1"/>
    <xf numFmtId="0" fontId="13" fillId="0" borderId="0" xfId="3"/>
    <xf numFmtId="49" fontId="3" fillId="2" borderId="0" xfId="3" applyNumberFormat="1" applyFont="1" applyFill="1" applyAlignment="1">
      <alignment horizontal="center" wrapText="1"/>
    </xf>
    <xf numFmtId="0" fontId="16" fillId="2" borderId="0" xfId="3" applyFont="1" applyFill="1" applyAlignment="1"/>
    <xf numFmtId="0" fontId="13" fillId="0" borderId="0" xfId="3" applyFill="1"/>
    <xf numFmtId="43" fontId="2" fillId="2" borderId="0" xfId="3" applyNumberFormat="1" applyFont="1" applyFill="1"/>
    <xf numFmtId="43" fontId="13" fillId="2" borderId="0" xfId="3" applyNumberFormat="1" applyFill="1"/>
    <xf numFmtId="43" fontId="1" fillId="2" borderId="1" xfId="3" applyNumberFormat="1" applyFont="1" applyFill="1" applyBorder="1" applyAlignment="1">
      <alignment horizontal="center" wrapText="1"/>
    </xf>
    <xf numFmtId="43" fontId="1" fillId="2" borderId="1" xfId="3" applyNumberFormat="1" applyFont="1" applyFill="1" applyBorder="1" applyAlignment="1">
      <alignment horizontal="center" vertical="center" wrapText="1"/>
    </xf>
    <xf numFmtId="43" fontId="1" fillId="2" borderId="1" xfId="3" applyNumberFormat="1" applyFont="1" applyFill="1" applyBorder="1" applyAlignment="1">
      <alignment horizontal="center" vertical="center"/>
    </xf>
    <xf numFmtId="166" fontId="2" fillId="2" borderId="1" xfId="3" applyNumberFormat="1" applyFont="1" applyFill="1" applyBorder="1" applyAlignment="1">
      <alignment horizontal="center" vertical="center"/>
    </xf>
    <xf numFmtId="43" fontId="1" fillId="2" borderId="1" xfId="3" applyNumberFormat="1" applyFont="1" applyFill="1" applyBorder="1" applyAlignment="1">
      <alignment horizontal="left" wrapText="1"/>
    </xf>
    <xf numFmtId="0" fontId="2" fillId="2" borderId="0" xfId="3" applyFont="1" applyFill="1"/>
    <xf numFmtId="0" fontId="2" fillId="0" borderId="0" xfId="3" applyFont="1"/>
    <xf numFmtId="43" fontId="2" fillId="0" borderId="0" xfId="3" applyNumberFormat="1" applyFont="1"/>
    <xf numFmtId="43" fontId="1" fillId="0" borderId="1" xfId="3" applyNumberFormat="1" applyFont="1" applyBorder="1" applyAlignment="1">
      <alignment horizontal="center" wrapText="1"/>
    </xf>
    <xf numFmtId="43" fontId="1" fillId="0" borderId="2" xfId="3" applyNumberFormat="1" applyFont="1" applyBorder="1" applyAlignment="1">
      <alignment horizontal="center" wrapText="1"/>
    </xf>
    <xf numFmtId="43" fontId="1" fillId="0" borderId="2" xfId="3" applyNumberFormat="1" applyFont="1" applyBorder="1" applyAlignment="1">
      <alignment horizontal="center"/>
    </xf>
    <xf numFmtId="166" fontId="2" fillId="0" borderId="1" xfId="3" applyNumberFormat="1" applyFont="1" applyBorder="1" applyAlignment="1">
      <alignment horizontal="center" vertical="center"/>
    </xf>
    <xf numFmtId="167" fontId="1" fillId="0" borderId="1" xfId="3" applyNumberFormat="1" applyFont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center" vertical="center"/>
    </xf>
    <xf numFmtId="167" fontId="1" fillId="0" borderId="1" xfId="3" applyNumberFormat="1" applyFont="1" applyBorder="1" applyAlignment="1">
      <alignment horizontal="center" wrapText="1"/>
    </xf>
    <xf numFmtId="43" fontId="1" fillId="0" borderId="1" xfId="3" applyNumberFormat="1" applyFont="1" applyBorder="1" applyAlignment="1">
      <alignment horizontal="center" vertical="top" wrapText="1"/>
    </xf>
    <xf numFmtId="165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68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9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2" fontId="1" fillId="2" borderId="1" xfId="3" applyNumberFormat="1" applyFont="1" applyFill="1" applyBorder="1" applyAlignment="1">
      <alignment horizontal="center" vertical="center"/>
    </xf>
    <xf numFmtId="1" fontId="1" fillId="2" borderId="1" xfId="3" applyNumberFormat="1" applyFont="1" applyFill="1" applyBorder="1" applyAlignment="1">
      <alignment horizontal="center" vertical="center"/>
    </xf>
    <xf numFmtId="4" fontId="1" fillId="2" borderId="1" xfId="3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right" wrapText="1"/>
    </xf>
    <xf numFmtId="0" fontId="8" fillId="2" borderId="0" xfId="0" applyFont="1" applyFill="1" applyAlignment="1"/>
    <xf numFmtId="0" fontId="3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right" wrapText="1"/>
    </xf>
    <xf numFmtId="0" fontId="11" fillId="2" borderId="0" xfId="0" applyFont="1" applyFill="1" applyAlignment="1"/>
    <xf numFmtId="0" fontId="12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43" fontId="1" fillId="2" borderId="1" xfId="3" applyNumberFormat="1" applyFont="1" applyFill="1" applyBorder="1" applyAlignment="1">
      <alignment horizontal="center" vertical="center" wrapText="1"/>
    </xf>
    <xf numFmtId="0" fontId="13" fillId="2" borderId="1" xfId="3" applyFill="1" applyBorder="1" applyAlignment="1">
      <alignment horizontal="center" vertical="center" wrapText="1"/>
    </xf>
    <xf numFmtId="0" fontId="2" fillId="2" borderId="0" xfId="3" applyFont="1" applyFill="1" applyAlignment="1">
      <alignment horizontal="center" vertical="top" wrapText="1"/>
    </xf>
    <xf numFmtId="0" fontId="2" fillId="2" borderId="0" xfId="3" applyFont="1" applyFill="1" applyAlignment="1">
      <alignment horizontal="center" vertical="top"/>
    </xf>
    <xf numFmtId="49" fontId="14" fillId="2" borderId="0" xfId="3" applyNumberFormat="1" applyFont="1" applyFill="1" applyAlignment="1">
      <alignment horizontal="center" wrapText="1"/>
    </xf>
    <xf numFmtId="0" fontId="15" fillId="2" borderId="0" xfId="3" applyFont="1" applyFill="1" applyAlignment="1"/>
    <xf numFmtId="49" fontId="17" fillId="2" borderId="0" xfId="3" applyNumberFormat="1" applyFont="1" applyFill="1" applyAlignment="1">
      <alignment horizontal="center" wrapText="1"/>
    </xf>
    <xf numFmtId="43" fontId="2" fillId="2" borderId="0" xfId="3" applyNumberFormat="1" applyFont="1" applyFill="1" applyAlignment="1">
      <alignment horizontal="center"/>
    </xf>
    <xf numFmtId="43" fontId="4" fillId="2" borderId="0" xfId="3" applyNumberFormat="1" applyFont="1" applyFill="1" applyAlignment="1">
      <alignment horizontal="center"/>
    </xf>
    <xf numFmtId="43" fontId="1" fillId="2" borderId="1" xfId="3" applyNumberFormat="1" applyFont="1" applyFill="1" applyBorder="1" applyAlignment="1">
      <alignment horizontal="center" vertical="center"/>
    </xf>
    <xf numFmtId="0" fontId="13" fillId="2" borderId="1" xfId="3" applyFill="1" applyBorder="1" applyAlignment="1"/>
    <xf numFmtId="43" fontId="3" fillId="2" borderId="1" xfId="3" applyNumberFormat="1" applyFont="1" applyFill="1" applyBorder="1" applyAlignment="1">
      <alignment horizontal="center"/>
    </xf>
    <xf numFmtId="0" fontId="16" fillId="2" borderId="1" xfId="3" applyFont="1" applyFill="1" applyBorder="1" applyAlignment="1">
      <alignment horizontal="center"/>
    </xf>
    <xf numFmtId="43" fontId="1" fillId="2" borderId="4" xfId="3" applyNumberFormat="1" applyFont="1" applyFill="1" applyBorder="1" applyAlignment="1">
      <alignment horizontal="center" vertical="center" wrapText="1"/>
    </xf>
    <xf numFmtId="0" fontId="13" fillId="2" borderId="5" xfId="3" applyFill="1" applyBorder="1" applyAlignment="1">
      <alignment vertical="center"/>
    </xf>
    <xf numFmtId="0" fontId="13" fillId="2" borderId="6" xfId="3" applyFill="1" applyBorder="1" applyAlignment="1">
      <alignment vertical="center"/>
    </xf>
    <xf numFmtId="0" fontId="13" fillId="2" borderId="7" xfId="3" applyFill="1" applyBorder="1" applyAlignment="1">
      <alignment vertical="center"/>
    </xf>
    <xf numFmtId="0" fontId="13" fillId="2" borderId="3" xfId="3" applyFill="1" applyBorder="1" applyAlignment="1">
      <alignment vertical="center"/>
    </xf>
    <xf numFmtId="0" fontId="13" fillId="2" borderId="8" xfId="3" applyFill="1" applyBorder="1" applyAlignment="1">
      <alignment vertical="center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vertical="top"/>
    </xf>
    <xf numFmtId="49" fontId="3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 vertical="center" wrapText="1"/>
    </xf>
    <xf numFmtId="43" fontId="1" fillId="0" borderId="2" xfId="3" applyNumberFormat="1" applyFont="1" applyBorder="1" applyAlignment="1">
      <alignment horizontal="center" vertical="center" wrapText="1"/>
    </xf>
    <xf numFmtId="43" fontId="1" fillId="0" borderId="12" xfId="3" applyNumberFormat="1" applyFont="1" applyBorder="1" applyAlignment="1">
      <alignment horizontal="center" vertical="center" wrapText="1"/>
    </xf>
    <xf numFmtId="0" fontId="2" fillId="0" borderId="12" xfId="3" applyFont="1" applyBorder="1" applyAlignment="1">
      <alignment wrapText="1"/>
    </xf>
    <xf numFmtId="43" fontId="1" fillId="0" borderId="2" xfId="3" applyNumberFormat="1" applyFont="1" applyBorder="1" applyAlignment="1">
      <alignment horizontal="center" vertical="center"/>
    </xf>
    <xf numFmtId="43" fontId="1" fillId="0" borderId="12" xfId="3" applyNumberFormat="1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43" fontId="1" fillId="0" borderId="4" xfId="3" applyNumberFormat="1" applyFont="1" applyBorder="1" applyAlignment="1">
      <alignment horizontal="center" vertical="center" wrapText="1"/>
    </xf>
    <xf numFmtId="43" fontId="1" fillId="0" borderId="5" xfId="3" applyNumberFormat="1" applyFont="1" applyBorder="1" applyAlignment="1">
      <alignment horizontal="center" vertical="center" wrapText="1"/>
    </xf>
    <xf numFmtId="43" fontId="1" fillId="0" borderId="6" xfId="3" applyNumberFormat="1" applyFont="1" applyBorder="1" applyAlignment="1">
      <alignment horizontal="center" vertical="center" wrapText="1"/>
    </xf>
    <xf numFmtId="43" fontId="1" fillId="0" borderId="7" xfId="3" applyNumberFormat="1" applyFont="1" applyBorder="1" applyAlignment="1">
      <alignment horizontal="center" vertical="center" wrapText="1"/>
    </xf>
    <xf numFmtId="43" fontId="1" fillId="0" borderId="3" xfId="3" applyNumberFormat="1" applyFont="1" applyBorder="1" applyAlignment="1">
      <alignment horizontal="center" vertical="center" wrapText="1"/>
    </xf>
    <xf numFmtId="43" fontId="1" fillId="0" borderId="8" xfId="3" applyNumberFormat="1" applyFont="1" applyBorder="1" applyAlignment="1">
      <alignment horizontal="center" vertical="center" wrapText="1"/>
    </xf>
    <xf numFmtId="43" fontId="1" fillId="0" borderId="9" xfId="3" applyNumberFormat="1" applyFont="1" applyBorder="1" applyAlignment="1">
      <alignment horizontal="center" vertical="top" wrapText="1"/>
    </xf>
    <xf numFmtId="43" fontId="1" fillId="0" borderId="10" xfId="3" applyNumberFormat="1" applyFont="1" applyBorder="1" applyAlignment="1">
      <alignment horizontal="center" vertical="top" wrapText="1"/>
    </xf>
    <xf numFmtId="43" fontId="1" fillId="0" borderId="11" xfId="3" applyNumberFormat="1" applyFont="1" applyBorder="1" applyAlignment="1">
      <alignment horizontal="center" vertical="top" wrapText="1"/>
    </xf>
  </cellXfs>
  <cellStyles count="4">
    <cellStyle name="Обычный" xfId="0" builtinId="0"/>
    <cellStyle name="Обычный 109" xfId="1" xr:uid="{00000000-0005-0000-0000-000001000000}"/>
    <cellStyle name="Обычный 2" xfId="3" xr:uid="{A9AB7223-4D70-41DB-84A8-35D165E12E11}"/>
    <cellStyle name="Три_знака_после_зпт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W11"/>
  <sheetViews>
    <sheetView view="pageBreakPreview" zoomScale="106" zoomScaleNormal="90" zoomScaleSheetLayoutView="106" workbookViewId="0">
      <selection activeCell="A8" sqref="A8"/>
    </sheetView>
  </sheetViews>
  <sheetFormatPr defaultRowHeight="15" x14ac:dyDescent="0.25"/>
  <cols>
    <col min="1" max="1" width="5.140625" style="13" customWidth="1"/>
    <col min="2" max="2" width="57.140625" style="14" customWidth="1"/>
    <col min="3" max="3" width="11.7109375" style="10" customWidth="1"/>
    <col min="4" max="4" width="15.7109375" style="10" customWidth="1"/>
    <col min="5" max="5" width="21.5703125" style="10" customWidth="1"/>
    <col min="6" max="6" width="23.140625" style="10" customWidth="1"/>
    <col min="7" max="7" width="25.5703125" style="10" customWidth="1"/>
    <col min="8" max="16384" width="9.140625" style="6"/>
  </cols>
  <sheetData>
    <row r="1" spans="1:23" ht="69" customHeight="1" x14ac:dyDescent="0.25">
      <c r="F1" s="76" t="s">
        <v>76</v>
      </c>
      <c r="G1" s="77"/>
    </row>
    <row r="3" spans="1:23" ht="45.75" customHeight="1" x14ac:dyDescent="0.25">
      <c r="A3" s="78" t="s">
        <v>10</v>
      </c>
      <c r="B3" s="78"/>
      <c r="C3" s="78"/>
      <c r="D3" s="78"/>
      <c r="E3" s="78"/>
      <c r="F3" s="78"/>
      <c r="G3" s="78"/>
      <c r="H3" s="1"/>
      <c r="I3" s="1"/>
      <c r="J3" s="1"/>
      <c r="K3" s="1"/>
      <c r="L3" s="1"/>
      <c r="M3" s="1"/>
    </row>
    <row r="4" spans="1:23" s="8" customFormat="1" ht="15" customHeight="1" x14ac:dyDescent="0.25">
      <c r="A4" s="79" t="s">
        <v>77</v>
      </c>
      <c r="B4" s="80"/>
      <c r="C4" s="80"/>
      <c r="D4" s="80"/>
      <c r="E4" s="80"/>
      <c r="F4" s="80"/>
      <c r="G4" s="80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s="8" customFormat="1" ht="15" customHeight="1" x14ac:dyDescent="0.25">
      <c r="A5" s="81" t="s">
        <v>6</v>
      </c>
      <c r="B5" s="81"/>
      <c r="C5" s="81"/>
      <c r="D5" s="81"/>
      <c r="E5" s="81"/>
      <c r="F5" s="81"/>
      <c r="G5" s="81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5" customHeight="1" x14ac:dyDescent="0.25">
      <c r="A6" s="82" t="s">
        <v>14</v>
      </c>
      <c r="B6" s="82"/>
      <c r="C6" s="82"/>
      <c r="D6" s="82"/>
      <c r="E6" s="82"/>
      <c r="F6" s="82"/>
      <c r="G6" s="8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" customHeight="1" x14ac:dyDescent="0.25">
      <c r="A7" s="79" t="s">
        <v>144</v>
      </c>
      <c r="B7" s="79"/>
      <c r="C7" s="79"/>
      <c r="D7" s="79"/>
      <c r="E7" s="79"/>
      <c r="F7" s="79"/>
      <c r="G7" s="79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9" spans="1:23" ht="114" x14ac:dyDescent="0.25">
      <c r="A9" s="24" t="s">
        <v>0</v>
      </c>
      <c r="B9" s="24" t="s">
        <v>13</v>
      </c>
      <c r="C9" s="24" t="s">
        <v>2</v>
      </c>
      <c r="D9" s="24" t="s">
        <v>3</v>
      </c>
      <c r="E9" s="24" t="s">
        <v>11</v>
      </c>
      <c r="F9" s="24" t="s">
        <v>8</v>
      </c>
      <c r="G9" s="24" t="s">
        <v>12</v>
      </c>
    </row>
    <row r="10" spans="1:23" x14ac:dyDescent="0.25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</row>
    <row r="11" spans="1:23" ht="23.25" customHeight="1" x14ac:dyDescent="0.25">
      <c r="A11" s="75" t="s">
        <v>143</v>
      </c>
      <c r="B11" s="75"/>
      <c r="C11" s="75"/>
      <c r="D11" s="75"/>
      <c r="E11" s="75"/>
      <c r="F11" s="75"/>
      <c r="G11" s="75"/>
    </row>
  </sheetData>
  <mergeCells count="7">
    <mergeCell ref="A11:G11"/>
    <mergeCell ref="F1:G1"/>
    <mergeCell ref="A3:G3"/>
    <mergeCell ref="A4:G4"/>
    <mergeCell ref="A5:G5"/>
    <mergeCell ref="A6:G6"/>
    <mergeCell ref="A7:G7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8"/>
  <sheetViews>
    <sheetView view="pageBreakPreview" topLeftCell="A25" zoomScale="106" zoomScaleNormal="100" zoomScaleSheetLayoutView="106" workbookViewId="0">
      <selection activeCell="G41" sqref="G41"/>
    </sheetView>
  </sheetViews>
  <sheetFormatPr defaultRowHeight="15" x14ac:dyDescent="0.25"/>
  <cols>
    <col min="1" max="1" width="13.42578125" style="13" customWidth="1"/>
    <col min="2" max="2" width="59" style="14" customWidth="1"/>
    <col min="3" max="3" width="11.7109375" style="10" customWidth="1"/>
    <col min="4" max="4" width="15.7109375" style="10" customWidth="1"/>
    <col min="5" max="5" width="21.5703125" style="10" customWidth="1"/>
    <col min="6" max="6" width="23.140625" style="10" customWidth="1"/>
    <col min="7" max="7" width="25.5703125" style="10" customWidth="1"/>
    <col min="8" max="16384" width="9.140625" style="6"/>
  </cols>
  <sheetData>
    <row r="1" spans="1:23" ht="69" customHeight="1" x14ac:dyDescent="0.25">
      <c r="F1" s="76" t="s">
        <v>76</v>
      </c>
      <c r="G1" s="77"/>
    </row>
    <row r="3" spans="1:23" ht="45.75" customHeight="1" x14ac:dyDescent="0.25">
      <c r="A3" s="78" t="s">
        <v>10</v>
      </c>
      <c r="B3" s="84"/>
      <c r="C3" s="84"/>
      <c r="D3" s="84"/>
      <c r="E3" s="84"/>
      <c r="F3" s="84"/>
      <c r="G3" s="84"/>
      <c r="H3" s="1"/>
      <c r="I3" s="1"/>
      <c r="J3" s="1"/>
      <c r="K3" s="1"/>
      <c r="L3" s="1"/>
      <c r="M3" s="1"/>
    </row>
    <row r="4" spans="1:23" s="10" customFormat="1" ht="15" customHeight="1" x14ac:dyDescent="0.25">
      <c r="A4" s="79" t="s">
        <v>77</v>
      </c>
      <c r="B4" s="80"/>
      <c r="C4" s="80"/>
      <c r="D4" s="80"/>
      <c r="E4" s="80"/>
      <c r="F4" s="80"/>
      <c r="G4" s="8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s="10" customFormat="1" ht="15" customHeight="1" x14ac:dyDescent="0.25">
      <c r="A5" s="81" t="s">
        <v>6</v>
      </c>
      <c r="B5" s="85"/>
      <c r="C5" s="85"/>
      <c r="D5" s="85"/>
      <c r="E5" s="85"/>
      <c r="F5" s="85"/>
      <c r="G5" s="85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10" customFormat="1" ht="15" customHeight="1" x14ac:dyDescent="0.25">
      <c r="A6" s="82" t="s">
        <v>15</v>
      </c>
      <c r="B6" s="86"/>
      <c r="C6" s="86"/>
      <c r="D6" s="86"/>
      <c r="E6" s="86"/>
      <c r="F6" s="86"/>
      <c r="G6" s="86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10" customFormat="1" ht="15" customHeight="1" x14ac:dyDescent="0.25">
      <c r="A7" s="79" t="s">
        <v>144</v>
      </c>
      <c r="B7" s="83"/>
      <c r="C7" s="83"/>
      <c r="D7" s="83"/>
      <c r="E7" s="83"/>
      <c r="F7" s="83"/>
      <c r="G7" s="83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10" customFormat="1" x14ac:dyDescent="0.25">
      <c r="A8" s="13"/>
      <c r="B8" s="14"/>
    </row>
    <row r="9" spans="1:23" s="10" customFormat="1" ht="99.75" x14ac:dyDescent="0.25">
      <c r="A9" s="26" t="s">
        <v>0</v>
      </c>
      <c r="B9" s="26" t="s">
        <v>44</v>
      </c>
      <c r="C9" s="26" t="s">
        <v>2</v>
      </c>
      <c r="D9" s="26" t="s">
        <v>3</v>
      </c>
      <c r="E9" s="26" t="s">
        <v>45</v>
      </c>
      <c r="F9" s="26" t="s">
        <v>46</v>
      </c>
      <c r="G9" s="26" t="s">
        <v>47</v>
      </c>
    </row>
    <row r="10" spans="1:23" ht="15.75" x14ac:dyDescent="0.25">
      <c r="A10" s="27">
        <v>1</v>
      </c>
      <c r="B10" s="28" t="s">
        <v>4</v>
      </c>
      <c r="C10" s="26" t="s">
        <v>67</v>
      </c>
      <c r="D10" s="26" t="s">
        <v>67</v>
      </c>
      <c r="E10" s="26" t="s">
        <v>67</v>
      </c>
      <c r="F10" s="26" t="s">
        <v>67</v>
      </c>
      <c r="G10" s="26" t="s">
        <v>67</v>
      </c>
    </row>
    <row r="11" spans="1:23" s="10" customFormat="1" x14ac:dyDescent="0.25">
      <c r="A11" s="29" t="s">
        <v>16</v>
      </c>
      <c r="B11" s="17" t="s">
        <v>17</v>
      </c>
      <c r="C11" s="19" t="s">
        <v>67</v>
      </c>
      <c r="D11" s="19" t="s">
        <v>67</v>
      </c>
      <c r="E11" s="19" t="s">
        <v>67</v>
      </c>
      <c r="F11" s="19" t="s">
        <v>67</v>
      </c>
      <c r="G11" s="19" t="s">
        <v>67</v>
      </c>
    </row>
    <row r="12" spans="1:23" s="10" customFormat="1" x14ac:dyDescent="0.25">
      <c r="A12" s="29" t="s">
        <v>18</v>
      </c>
      <c r="B12" s="17" t="s">
        <v>19</v>
      </c>
      <c r="C12" s="19" t="s">
        <v>67</v>
      </c>
      <c r="D12" s="19" t="s">
        <v>67</v>
      </c>
      <c r="E12" s="19" t="s">
        <v>67</v>
      </c>
      <c r="F12" s="19" t="s">
        <v>67</v>
      </c>
      <c r="G12" s="19" t="s">
        <v>67</v>
      </c>
    </row>
    <row r="13" spans="1:23" s="10" customFormat="1" x14ac:dyDescent="0.25">
      <c r="A13" s="29" t="s">
        <v>20</v>
      </c>
      <c r="B13" s="17" t="s">
        <v>21</v>
      </c>
      <c r="C13" s="19" t="s">
        <v>67</v>
      </c>
      <c r="D13" s="19" t="s">
        <v>67</v>
      </c>
      <c r="E13" s="19" t="s">
        <v>67</v>
      </c>
      <c r="F13" s="19" t="s">
        <v>67</v>
      </c>
      <c r="G13" s="19" t="s">
        <v>67</v>
      </c>
    </row>
    <row r="14" spans="1:23" s="10" customFormat="1" x14ac:dyDescent="0.25">
      <c r="A14" s="15" t="s">
        <v>22</v>
      </c>
      <c r="B14" s="16" t="s">
        <v>28</v>
      </c>
      <c r="C14" s="19" t="s">
        <v>67</v>
      </c>
      <c r="D14" s="19" t="s">
        <v>67</v>
      </c>
      <c r="E14" s="19" t="s">
        <v>67</v>
      </c>
      <c r="F14" s="19" t="s">
        <v>67</v>
      </c>
      <c r="G14" s="19" t="s">
        <v>67</v>
      </c>
    </row>
    <row r="15" spans="1:23" s="10" customFormat="1" x14ac:dyDescent="0.25">
      <c r="A15" s="15" t="s">
        <v>69</v>
      </c>
      <c r="B15" s="16" t="s">
        <v>68</v>
      </c>
      <c r="C15" s="18">
        <v>2019</v>
      </c>
      <c r="D15" s="62">
        <v>0.4</v>
      </c>
      <c r="E15" s="63">
        <v>109</v>
      </c>
      <c r="F15" s="66">
        <f>15+5</f>
        <v>20</v>
      </c>
      <c r="G15" s="65">
        <f>40080.28/1000</f>
        <v>40.080280000000002</v>
      </c>
    </row>
    <row r="16" spans="1:23" s="10" customFormat="1" x14ac:dyDescent="0.25">
      <c r="A16" s="29" t="s">
        <v>24</v>
      </c>
      <c r="B16" s="17" t="s">
        <v>25</v>
      </c>
      <c r="C16" s="19" t="s">
        <v>67</v>
      </c>
      <c r="D16" s="62" t="s">
        <v>67</v>
      </c>
      <c r="E16" s="63" t="s">
        <v>67</v>
      </c>
      <c r="F16" s="20" t="s">
        <v>67</v>
      </c>
      <c r="G16" s="65" t="s">
        <v>67</v>
      </c>
    </row>
    <row r="17" spans="1:7" s="10" customFormat="1" ht="15.75" customHeight="1" x14ac:dyDescent="0.25">
      <c r="A17" s="29" t="s">
        <v>29</v>
      </c>
      <c r="B17" s="17" t="s">
        <v>21</v>
      </c>
      <c r="C17" s="19" t="s">
        <v>67</v>
      </c>
      <c r="D17" s="62" t="s">
        <v>67</v>
      </c>
      <c r="E17" s="63" t="s">
        <v>67</v>
      </c>
      <c r="F17" s="20" t="s">
        <v>67</v>
      </c>
      <c r="G17" s="65" t="s">
        <v>67</v>
      </c>
    </row>
    <row r="18" spans="1:7" s="10" customFormat="1" x14ac:dyDescent="0.25">
      <c r="A18" s="15" t="s">
        <v>30</v>
      </c>
      <c r="B18" s="16" t="s">
        <v>28</v>
      </c>
      <c r="C18" s="19" t="s">
        <v>67</v>
      </c>
      <c r="D18" s="62" t="s">
        <v>67</v>
      </c>
      <c r="E18" s="63" t="s">
        <v>67</v>
      </c>
      <c r="F18" s="20" t="s">
        <v>67</v>
      </c>
      <c r="G18" s="65" t="s">
        <v>67</v>
      </c>
    </row>
    <row r="19" spans="1:7" s="10" customFormat="1" x14ac:dyDescent="0.25">
      <c r="A19" s="15" t="s">
        <v>70</v>
      </c>
      <c r="B19" s="16" t="s">
        <v>68</v>
      </c>
      <c r="C19" s="18">
        <v>2019</v>
      </c>
      <c r="D19" s="62">
        <v>0.4</v>
      </c>
      <c r="E19" s="63">
        <v>1267</v>
      </c>
      <c r="F19" s="66">
        <v>42</v>
      </c>
      <c r="G19" s="65">
        <f>406204.89/1000</f>
        <v>406.20489000000003</v>
      </c>
    </row>
    <row r="20" spans="1:7" s="10" customFormat="1" x14ac:dyDescent="0.25">
      <c r="A20" s="29" t="s">
        <v>32</v>
      </c>
      <c r="B20" s="17" t="s">
        <v>33</v>
      </c>
      <c r="C20" s="19" t="s">
        <v>67</v>
      </c>
      <c r="D20" s="62" t="s">
        <v>67</v>
      </c>
      <c r="E20" s="63" t="s">
        <v>67</v>
      </c>
      <c r="F20" s="20" t="s">
        <v>67</v>
      </c>
      <c r="G20" s="65" t="s">
        <v>67</v>
      </c>
    </row>
    <row r="21" spans="1:7" s="10" customFormat="1" x14ac:dyDescent="0.25">
      <c r="A21" s="29" t="s">
        <v>34</v>
      </c>
      <c r="B21" s="17" t="s">
        <v>19</v>
      </c>
      <c r="C21" s="19" t="s">
        <v>67</v>
      </c>
      <c r="D21" s="62" t="s">
        <v>67</v>
      </c>
      <c r="E21" s="63" t="s">
        <v>67</v>
      </c>
      <c r="F21" s="20" t="s">
        <v>67</v>
      </c>
      <c r="G21" s="65" t="s">
        <v>67</v>
      </c>
    </row>
    <row r="22" spans="1:7" s="10" customFormat="1" x14ac:dyDescent="0.25">
      <c r="A22" s="29" t="s">
        <v>35</v>
      </c>
      <c r="B22" s="17" t="s">
        <v>21</v>
      </c>
      <c r="C22" s="19" t="s">
        <v>67</v>
      </c>
      <c r="D22" s="62" t="s">
        <v>67</v>
      </c>
      <c r="E22" s="63" t="s">
        <v>67</v>
      </c>
      <c r="F22" s="20" t="s">
        <v>67</v>
      </c>
      <c r="G22" s="65" t="s">
        <v>67</v>
      </c>
    </row>
    <row r="23" spans="1:7" s="10" customFormat="1" x14ac:dyDescent="0.25">
      <c r="A23" s="15" t="s">
        <v>36</v>
      </c>
      <c r="B23" s="16" t="s">
        <v>28</v>
      </c>
      <c r="C23" s="19" t="s">
        <v>67</v>
      </c>
      <c r="D23" s="62" t="s">
        <v>67</v>
      </c>
      <c r="E23" s="63" t="s">
        <v>67</v>
      </c>
      <c r="F23" s="20" t="s">
        <v>67</v>
      </c>
      <c r="G23" s="65" t="s">
        <v>67</v>
      </c>
    </row>
    <row r="24" spans="1:7" s="10" customFormat="1" x14ac:dyDescent="0.25">
      <c r="A24" s="15" t="s">
        <v>71</v>
      </c>
      <c r="B24" s="16" t="s">
        <v>68</v>
      </c>
      <c r="C24" s="20">
        <v>2019</v>
      </c>
      <c r="D24" s="62">
        <v>0.4</v>
      </c>
      <c r="E24" s="63">
        <v>622</v>
      </c>
      <c r="F24" s="66">
        <v>65.72</v>
      </c>
      <c r="G24" s="65">
        <v>288.05599999999998</v>
      </c>
    </row>
    <row r="25" spans="1:7" s="10" customFormat="1" x14ac:dyDescent="0.25">
      <c r="A25" s="15" t="s">
        <v>71</v>
      </c>
      <c r="B25" s="16" t="s">
        <v>68</v>
      </c>
      <c r="C25" s="20">
        <v>2021</v>
      </c>
      <c r="D25" s="62">
        <v>0.4</v>
      </c>
      <c r="E25" s="63">
        <v>990</v>
      </c>
      <c r="F25" s="66">
        <v>347</v>
      </c>
      <c r="G25" s="65">
        <v>845.25973999999997</v>
      </c>
    </row>
    <row r="26" spans="1:7" s="10" customFormat="1" x14ac:dyDescent="0.25">
      <c r="A26" s="15" t="s">
        <v>145</v>
      </c>
      <c r="B26" s="16" t="s">
        <v>147</v>
      </c>
      <c r="C26" s="19" t="s">
        <v>67</v>
      </c>
      <c r="D26" s="62" t="s">
        <v>67</v>
      </c>
      <c r="E26" s="63" t="s">
        <v>67</v>
      </c>
      <c r="F26" s="20" t="s">
        <v>67</v>
      </c>
      <c r="G26" s="65" t="s">
        <v>67</v>
      </c>
    </row>
    <row r="27" spans="1:7" s="10" customFormat="1" x14ac:dyDescent="0.25">
      <c r="A27" s="15" t="s">
        <v>146</v>
      </c>
      <c r="B27" s="16" t="s">
        <v>68</v>
      </c>
      <c r="C27" s="20">
        <v>2021</v>
      </c>
      <c r="D27" s="62">
        <v>0.4</v>
      </c>
      <c r="E27" s="63">
        <v>2470</v>
      </c>
      <c r="F27" s="66">
        <v>347</v>
      </c>
      <c r="G27" s="65">
        <v>1862.8442600000001</v>
      </c>
    </row>
    <row r="28" spans="1:7" s="10" customFormat="1" x14ac:dyDescent="0.25">
      <c r="A28" s="15" t="s">
        <v>146</v>
      </c>
      <c r="B28" s="16" t="s">
        <v>68</v>
      </c>
      <c r="C28" s="20">
        <v>2021</v>
      </c>
      <c r="D28" s="62">
        <v>6</v>
      </c>
      <c r="E28" s="63">
        <v>12</v>
      </c>
      <c r="F28" s="66">
        <v>242</v>
      </c>
      <c r="G28" s="65">
        <v>71.8</v>
      </c>
    </row>
    <row r="29" spans="1:7" ht="15.75" x14ac:dyDescent="0.25">
      <c r="A29" s="27">
        <v>2</v>
      </c>
      <c r="B29" s="28" t="s">
        <v>5</v>
      </c>
      <c r="C29" s="26" t="s">
        <v>67</v>
      </c>
      <c r="D29" s="26" t="s">
        <v>67</v>
      </c>
      <c r="E29" s="26" t="s">
        <v>67</v>
      </c>
      <c r="F29" s="64" t="s">
        <v>67</v>
      </c>
      <c r="G29" s="26" t="s">
        <v>67</v>
      </c>
    </row>
    <row r="30" spans="1:7" x14ac:dyDescent="0.25">
      <c r="A30" s="29" t="s">
        <v>37</v>
      </c>
      <c r="B30" s="17" t="s">
        <v>38</v>
      </c>
      <c r="C30" s="19" t="s">
        <v>67</v>
      </c>
      <c r="D30" s="19" t="s">
        <v>67</v>
      </c>
      <c r="E30" s="19" t="s">
        <v>67</v>
      </c>
      <c r="F30" s="20" t="s">
        <v>67</v>
      </c>
      <c r="G30" s="19" t="s">
        <v>67</v>
      </c>
    </row>
    <row r="31" spans="1:7" x14ac:dyDescent="0.25">
      <c r="A31" s="29" t="s">
        <v>40</v>
      </c>
      <c r="B31" s="17" t="s">
        <v>41</v>
      </c>
      <c r="C31" s="19" t="s">
        <v>67</v>
      </c>
      <c r="D31" s="19" t="s">
        <v>67</v>
      </c>
      <c r="E31" s="19" t="s">
        <v>67</v>
      </c>
      <c r="F31" s="20" t="s">
        <v>67</v>
      </c>
      <c r="G31" s="19" t="s">
        <v>67</v>
      </c>
    </row>
    <row r="32" spans="1:7" x14ac:dyDescent="0.25">
      <c r="A32" s="29" t="s">
        <v>42</v>
      </c>
      <c r="B32" s="17" t="s">
        <v>39</v>
      </c>
      <c r="C32" s="19" t="s">
        <v>67</v>
      </c>
      <c r="D32" s="19" t="s">
        <v>67</v>
      </c>
      <c r="E32" s="19" t="s">
        <v>67</v>
      </c>
      <c r="F32" s="20" t="s">
        <v>67</v>
      </c>
      <c r="G32" s="19" t="s">
        <v>67</v>
      </c>
    </row>
    <row r="33" spans="1:7" s="10" customFormat="1" x14ac:dyDescent="0.25">
      <c r="A33" s="15" t="s">
        <v>43</v>
      </c>
      <c r="B33" s="17" t="s">
        <v>31</v>
      </c>
      <c r="C33" s="19" t="s">
        <v>67</v>
      </c>
      <c r="D33" s="19" t="s">
        <v>67</v>
      </c>
      <c r="E33" s="19" t="s">
        <v>67</v>
      </c>
      <c r="F33" s="20" t="s">
        <v>67</v>
      </c>
      <c r="G33" s="19" t="s">
        <v>67</v>
      </c>
    </row>
    <row r="34" spans="1:7" s="10" customFormat="1" x14ac:dyDescent="0.25">
      <c r="A34" s="18" t="s">
        <v>73</v>
      </c>
      <c r="B34" s="21" t="s">
        <v>72</v>
      </c>
      <c r="C34" s="18">
        <v>2019</v>
      </c>
      <c r="D34" s="62">
        <v>0.4</v>
      </c>
      <c r="E34" s="63">
        <v>146</v>
      </c>
      <c r="F34" s="66">
        <v>120</v>
      </c>
      <c r="G34" s="65">
        <f>196643.8/1000</f>
        <v>196.6438</v>
      </c>
    </row>
    <row r="35" spans="1:7" s="10" customFormat="1" ht="42.75" x14ac:dyDescent="0.25">
      <c r="A35" s="60" t="s">
        <v>148</v>
      </c>
      <c r="B35" s="61" t="s">
        <v>149</v>
      </c>
      <c r="C35" s="59" t="s">
        <v>67</v>
      </c>
      <c r="D35" s="57" t="s">
        <v>67</v>
      </c>
      <c r="E35" s="57" t="s">
        <v>67</v>
      </c>
      <c r="F35" s="57" t="s">
        <v>67</v>
      </c>
      <c r="G35" s="58" t="s">
        <v>67</v>
      </c>
    </row>
    <row r="36" spans="1:7" s="10" customFormat="1" x14ac:dyDescent="0.25">
      <c r="A36" s="18" t="s">
        <v>150</v>
      </c>
      <c r="B36" s="33" t="s">
        <v>151</v>
      </c>
      <c r="C36" s="59" t="s">
        <v>67</v>
      </c>
      <c r="D36" s="57" t="s">
        <v>67</v>
      </c>
      <c r="E36" s="57" t="s">
        <v>67</v>
      </c>
      <c r="F36" s="57" t="s">
        <v>67</v>
      </c>
      <c r="G36" s="58" t="s">
        <v>67</v>
      </c>
    </row>
    <row r="37" spans="1:7" s="10" customFormat="1" x14ac:dyDescent="0.25">
      <c r="A37" s="18" t="s">
        <v>152</v>
      </c>
      <c r="B37" s="33" t="s">
        <v>153</v>
      </c>
      <c r="C37" s="59" t="s">
        <v>67</v>
      </c>
      <c r="D37" s="57" t="s">
        <v>67</v>
      </c>
      <c r="E37" s="57" t="s">
        <v>67</v>
      </c>
      <c r="F37" s="57" t="s">
        <v>67</v>
      </c>
      <c r="G37" s="58" t="s">
        <v>67</v>
      </c>
    </row>
    <row r="38" spans="1:7" s="10" customFormat="1" ht="30" x14ac:dyDescent="0.25">
      <c r="A38" s="18" t="s">
        <v>154</v>
      </c>
      <c r="B38" s="33" t="s">
        <v>155</v>
      </c>
      <c r="C38" s="59" t="s">
        <v>67</v>
      </c>
      <c r="D38" s="57" t="s">
        <v>67</v>
      </c>
      <c r="E38" s="57" t="s">
        <v>67</v>
      </c>
      <c r="F38" s="57" t="s">
        <v>67</v>
      </c>
      <c r="G38" s="58" t="s">
        <v>67</v>
      </c>
    </row>
    <row r="39" spans="1:7" s="10" customFormat="1" x14ac:dyDescent="0.25">
      <c r="A39" s="18" t="s">
        <v>156</v>
      </c>
      <c r="B39" s="33" t="s">
        <v>157</v>
      </c>
      <c r="C39" s="59">
        <v>2021</v>
      </c>
      <c r="D39" s="62">
        <v>6</v>
      </c>
      <c r="E39" s="57" t="s">
        <v>67</v>
      </c>
      <c r="F39" s="66">
        <v>242</v>
      </c>
      <c r="G39" s="65">
        <v>940.94</v>
      </c>
    </row>
    <row r="40" spans="1:7" ht="42.75" x14ac:dyDescent="0.25">
      <c r="A40" s="27">
        <v>7</v>
      </c>
      <c r="B40" s="28" t="s">
        <v>9</v>
      </c>
      <c r="C40" s="26" t="s">
        <v>2</v>
      </c>
      <c r="D40" s="26" t="s">
        <v>3</v>
      </c>
      <c r="E40" s="26" t="s">
        <v>49</v>
      </c>
      <c r="F40" s="26" t="s">
        <v>8</v>
      </c>
      <c r="G40" s="26" t="s">
        <v>50</v>
      </c>
    </row>
    <row r="41" spans="1:7" ht="15.75" x14ac:dyDescent="0.25">
      <c r="A41" s="22" t="s">
        <v>51</v>
      </c>
      <c r="B41" s="23" t="s">
        <v>52</v>
      </c>
      <c r="C41" s="19" t="s">
        <v>67</v>
      </c>
      <c r="D41" s="19" t="s">
        <v>67</v>
      </c>
      <c r="E41" s="19" t="s">
        <v>67</v>
      </c>
      <c r="F41" s="19" t="s">
        <v>67</v>
      </c>
      <c r="G41" s="19" t="s">
        <v>67</v>
      </c>
    </row>
    <row r="42" spans="1:7" s="10" customFormat="1" x14ac:dyDescent="0.25">
      <c r="A42" s="15" t="s">
        <v>53</v>
      </c>
      <c r="B42" s="16" t="s">
        <v>54</v>
      </c>
      <c r="C42" s="18">
        <v>2020</v>
      </c>
      <c r="D42" s="62">
        <v>0.4</v>
      </c>
      <c r="E42" s="63">
        <v>22</v>
      </c>
      <c r="F42" s="66">
        <v>155</v>
      </c>
      <c r="G42" s="65">
        <v>574.11348999999996</v>
      </c>
    </row>
    <row r="43" spans="1:7" s="10" customFormat="1" x14ac:dyDescent="0.25">
      <c r="A43" s="15" t="s">
        <v>53</v>
      </c>
      <c r="B43" s="16" t="s">
        <v>54</v>
      </c>
      <c r="C43" s="18">
        <v>2021</v>
      </c>
      <c r="D43" s="62">
        <v>0.4</v>
      </c>
      <c r="E43" s="63">
        <v>40</v>
      </c>
      <c r="F43" s="66">
        <v>312</v>
      </c>
      <c r="G43" s="65">
        <v>642.51280999999994</v>
      </c>
    </row>
    <row r="44" spans="1:7" s="10" customFormat="1" ht="15.75" x14ac:dyDescent="0.25">
      <c r="A44" s="22" t="s">
        <v>55</v>
      </c>
      <c r="B44" s="23" t="s">
        <v>56</v>
      </c>
      <c r="C44" s="19" t="s">
        <v>67</v>
      </c>
      <c r="D44" s="19" t="s">
        <v>67</v>
      </c>
      <c r="E44" s="19" t="s">
        <v>67</v>
      </c>
      <c r="F44" s="19" t="s">
        <v>67</v>
      </c>
      <c r="G44" s="19" t="s">
        <v>67</v>
      </c>
    </row>
    <row r="45" spans="1:7" s="10" customFormat="1" x14ac:dyDescent="0.25">
      <c r="A45" s="15" t="s">
        <v>57</v>
      </c>
      <c r="B45" s="16" t="s">
        <v>54</v>
      </c>
      <c r="C45" s="18">
        <v>2020</v>
      </c>
      <c r="D45" s="62">
        <v>0.4</v>
      </c>
      <c r="E45" s="63">
        <v>2</v>
      </c>
      <c r="F45" s="66">
        <v>20</v>
      </c>
      <c r="G45" s="65">
        <v>64.322100000000006</v>
      </c>
    </row>
    <row r="46" spans="1:7" s="10" customFormat="1" x14ac:dyDescent="0.25">
      <c r="A46" s="15" t="s">
        <v>57</v>
      </c>
      <c r="B46" s="16" t="s">
        <v>54</v>
      </c>
      <c r="C46" s="18">
        <v>2021</v>
      </c>
      <c r="D46" s="62">
        <v>0.4</v>
      </c>
      <c r="E46" s="63">
        <v>7</v>
      </c>
      <c r="F46" s="66">
        <v>99</v>
      </c>
      <c r="G46" s="65">
        <v>169.52692999999999</v>
      </c>
    </row>
    <row r="47" spans="1:7" ht="15.75" x14ac:dyDescent="0.25">
      <c r="A47" s="22" t="s">
        <v>58</v>
      </c>
      <c r="B47" s="23" t="s">
        <v>59</v>
      </c>
      <c r="C47" s="19" t="s">
        <v>67</v>
      </c>
      <c r="D47" s="19" t="s">
        <v>67</v>
      </c>
      <c r="E47" s="19" t="s">
        <v>67</v>
      </c>
      <c r="F47" s="19" t="s">
        <v>67</v>
      </c>
      <c r="G47" s="19" t="s">
        <v>67</v>
      </c>
    </row>
    <row r="48" spans="1:7" ht="15.75" x14ac:dyDescent="0.25">
      <c r="A48" s="22" t="s">
        <v>60</v>
      </c>
      <c r="B48" s="23" t="s">
        <v>61</v>
      </c>
      <c r="C48" s="19" t="s">
        <v>67</v>
      </c>
      <c r="D48" s="19" t="s">
        <v>67</v>
      </c>
      <c r="E48" s="19" t="s">
        <v>67</v>
      </c>
      <c r="F48" s="19" t="s">
        <v>67</v>
      </c>
      <c r="G48" s="19" t="s">
        <v>67</v>
      </c>
    </row>
  </sheetData>
  <mergeCells count="6">
    <mergeCell ref="A7:G7"/>
    <mergeCell ref="F1:G1"/>
    <mergeCell ref="A3:G3"/>
    <mergeCell ref="A4:G4"/>
    <mergeCell ref="A5:G5"/>
    <mergeCell ref="A6:G6"/>
  </mergeCells>
  <pageMargins left="0.7" right="0.7" top="0.75" bottom="0.75" header="0.3" footer="0.3"/>
  <pageSetup paperSize="9" scale="52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V11"/>
  <sheetViews>
    <sheetView view="pageBreakPreview" zoomScale="93" zoomScaleNormal="100" zoomScaleSheetLayoutView="93" workbookViewId="0">
      <selection activeCell="C17" sqref="C17"/>
    </sheetView>
  </sheetViews>
  <sheetFormatPr defaultRowHeight="15" x14ac:dyDescent="0.25"/>
  <cols>
    <col min="1" max="1" width="13.42578125" style="13" customWidth="1"/>
    <col min="2" max="2" width="63.7109375" style="14" customWidth="1"/>
    <col min="3" max="3" width="15.28515625" style="10" customWidth="1"/>
    <col min="4" max="4" width="18.5703125" style="10" customWidth="1"/>
    <col min="5" max="5" width="24.5703125" style="10" customWidth="1"/>
    <col min="6" max="6" width="20.5703125" style="10" customWidth="1"/>
    <col min="7" max="16384" width="9.140625" style="6"/>
  </cols>
  <sheetData>
    <row r="1" spans="1:22" ht="63.75" customHeight="1" x14ac:dyDescent="0.25">
      <c r="E1" s="88" t="s">
        <v>78</v>
      </c>
      <c r="F1" s="89"/>
    </row>
    <row r="3" spans="1:22" s="10" customFormat="1" ht="30" customHeight="1" x14ac:dyDescent="0.25">
      <c r="A3" s="90" t="s">
        <v>79</v>
      </c>
      <c r="B3" s="91"/>
      <c r="C3" s="91"/>
      <c r="D3" s="91"/>
      <c r="E3" s="91"/>
      <c r="F3" s="9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2" s="10" customFormat="1" ht="15" customHeight="1" x14ac:dyDescent="0.25">
      <c r="A4" s="79" t="s">
        <v>77</v>
      </c>
      <c r="B4" s="79"/>
      <c r="C4" s="79"/>
      <c r="D4" s="79"/>
      <c r="E4" s="79"/>
      <c r="F4" s="79"/>
      <c r="G4" s="3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" customHeight="1" x14ac:dyDescent="0.25">
      <c r="A5" s="81" t="s">
        <v>6</v>
      </c>
      <c r="B5" s="85"/>
      <c r="C5" s="85"/>
      <c r="D5" s="85"/>
      <c r="E5" s="85"/>
      <c r="F5" s="8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" customHeight="1" x14ac:dyDescent="0.25">
      <c r="A6" s="82" t="s">
        <v>14</v>
      </c>
      <c r="B6" s="86"/>
      <c r="C6" s="86"/>
      <c r="D6" s="86"/>
      <c r="E6" s="86"/>
      <c r="F6" s="8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" customHeight="1" x14ac:dyDescent="0.25">
      <c r="A7" s="79" t="s">
        <v>144</v>
      </c>
      <c r="B7" s="83"/>
      <c r="C7" s="83"/>
      <c r="D7" s="83"/>
      <c r="E7" s="83"/>
      <c r="F7" s="8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9" spans="1:22" ht="47.25" x14ac:dyDescent="0.25">
      <c r="A9" s="31" t="s">
        <v>74</v>
      </c>
      <c r="B9" s="31" t="s">
        <v>1</v>
      </c>
      <c r="C9" s="31" t="s">
        <v>75</v>
      </c>
      <c r="D9" s="31" t="s">
        <v>3</v>
      </c>
      <c r="E9" s="31" t="s">
        <v>45</v>
      </c>
      <c r="F9" s="31" t="s">
        <v>7</v>
      </c>
    </row>
    <row r="10" spans="1:22" ht="15.75" x14ac:dyDescent="0.25">
      <c r="A10" s="31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</row>
    <row r="11" spans="1:22" x14ac:dyDescent="0.25">
      <c r="A11" s="87" t="s">
        <v>143</v>
      </c>
      <c r="B11" s="87"/>
      <c r="C11" s="87"/>
      <c r="D11" s="87"/>
      <c r="E11" s="87"/>
      <c r="F11" s="87"/>
    </row>
  </sheetData>
  <mergeCells count="7">
    <mergeCell ref="A11:F11"/>
    <mergeCell ref="A7:F7"/>
    <mergeCell ref="E1:F1"/>
    <mergeCell ref="A3:F3"/>
    <mergeCell ref="A4:F4"/>
    <mergeCell ref="A5:F5"/>
    <mergeCell ref="A6:F6"/>
  </mergeCells>
  <pageMargins left="0.7" right="0.7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7"/>
  <sheetViews>
    <sheetView view="pageBreakPreview" topLeftCell="A22" zoomScaleNormal="100" zoomScaleSheetLayoutView="100" workbookViewId="0">
      <selection activeCell="F44" sqref="F44:F45"/>
    </sheetView>
  </sheetViews>
  <sheetFormatPr defaultRowHeight="15" x14ac:dyDescent="0.25"/>
  <cols>
    <col min="1" max="1" width="13.42578125" style="13" customWidth="1"/>
    <col min="2" max="2" width="63.7109375" style="14" customWidth="1"/>
    <col min="3" max="3" width="15.28515625" style="10" customWidth="1"/>
    <col min="4" max="4" width="18.5703125" style="10" customWidth="1"/>
    <col min="5" max="5" width="24.5703125" style="10" customWidth="1"/>
    <col min="6" max="6" width="20.5703125" style="10" customWidth="1"/>
    <col min="7" max="16384" width="9.140625" style="6"/>
  </cols>
  <sheetData>
    <row r="1" spans="1:22" ht="63.75" customHeight="1" x14ac:dyDescent="0.25">
      <c r="E1" s="88" t="s">
        <v>78</v>
      </c>
      <c r="F1" s="89"/>
    </row>
    <row r="3" spans="1:22" s="10" customFormat="1" ht="30" customHeight="1" x14ac:dyDescent="0.25">
      <c r="A3" s="90" t="s">
        <v>79</v>
      </c>
      <c r="B3" s="91"/>
      <c r="C3" s="91"/>
      <c r="D3" s="91"/>
      <c r="E3" s="91"/>
      <c r="F3" s="9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2" s="10" customFormat="1" ht="15" customHeight="1" x14ac:dyDescent="0.25">
      <c r="A4" s="79" t="s">
        <v>77</v>
      </c>
      <c r="B4" s="79"/>
      <c r="C4" s="79"/>
      <c r="D4" s="79"/>
      <c r="E4" s="79"/>
      <c r="F4" s="7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" customHeight="1" x14ac:dyDescent="0.25">
      <c r="A5" s="81" t="s">
        <v>6</v>
      </c>
      <c r="B5" s="85"/>
      <c r="C5" s="85"/>
      <c r="D5" s="85"/>
      <c r="E5" s="85"/>
      <c r="F5" s="8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" customHeight="1" x14ac:dyDescent="0.25">
      <c r="A6" s="82" t="s">
        <v>15</v>
      </c>
      <c r="B6" s="86"/>
      <c r="C6" s="86"/>
      <c r="D6" s="86"/>
      <c r="E6" s="86"/>
      <c r="F6" s="8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" customHeight="1" x14ac:dyDescent="0.25">
      <c r="A7" s="79" t="s">
        <v>144</v>
      </c>
      <c r="B7" s="83"/>
      <c r="C7" s="83"/>
      <c r="D7" s="83"/>
      <c r="E7" s="83"/>
      <c r="F7" s="8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9" spans="1:22" ht="42.75" x14ac:dyDescent="0.25">
      <c r="A9" s="26" t="s">
        <v>0</v>
      </c>
      <c r="B9" s="26" t="s">
        <v>1</v>
      </c>
      <c r="C9" s="26" t="s">
        <v>2</v>
      </c>
      <c r="D9" s="26" t="s">
        <v>3</v>
      </c>
      <c r="E9" s="26" t="s">
        <v>45</v>
      </c>
      <c r="F9" s="26" t="s">
        <v>7</v>
      </c>
    </row>
    <row r="10" spans="1:22" ht="15.75" x14ac:dyDescent="0.25">
      <c r="A10" s="27">
        <v>1</v>
      </c>
      <c r="B10" s="28" t="s">
        <v>4</v>
      </c>
      <c r="C10" s="26" t="s">
        <v>67</v>
      </c>
      <c r="D10" s="26" t="s">
        <v>67</v>
      </c>
      <c r="E10" s="26" t="s">
        <v>67</v>
      </c>
      <c r="F10" s="26" t="s">
        <v>67</v>
      </c>
    </row>
    <row r="11" spans="1:22" x14ac:dyDescent="0.25">
      <c r="A11" s="29" t="s">
        <v>16</v>
      </c>
      <c r="B11" s="17" t="s">
        <v>17</v>
      </c>
      <c r="C11" s="19" t="s">
        <v>67</v>
      </c>
      <c r="D11" s="19" t="s">
        <v>67</v>
      </c>
      <c r="E11" s="19" t="s">
        <v>67</v>
      </c>
      <c r="F11" s="19" t="s">
        <v>67</v>
      </c>
    </row>
    <row r="12" spans="1:22" x14ac:dyDescent="0.25">
      <c r="A12" s="29" t="s">
        <v>18</v>
      </c>
      <c r="B12" s="17" t="s">
        <v>19</v>
      </c>
      <c r="C12" s="19" t="s">
        <v>67</v>
      </c>
      <c r="D12" s="19" t="s">
        <v>67</v>
      </c>
      <c r="E12" s="19" t="s">
        <v>67</v>
      </c>
      <c r="F12" s="19" t="s">
        <v>67</v>
      </c>
    </row>
    <row r="13" spans="1:22" x14ac:dyDescent="0.25">
      <c r="A13" s="29" t="s">
        <v>20</v>
      </c>
      <c r="B13" s="17" t="s">
        <v>21</v>
      </c>
      <c r="C13" s="19" t="s">
        <v>67</v>
      </c>
      <c r="D13" s="19" t="s">
        <v>67</v>
      </c>
      <c r="E13" s="19" t="s">
        <v>67</v>
      </c>
      <c r="F13" s="19" t="s">
        <v>67</v>
      </c>
    </row>
    <row r="14" spans="1:22" x14ac:dyDescent="0.25">
      <c r="A14" s="15" t="s">
        <v>22</v>
      </c>
      <c r="B14" s="16" t="s">
        <v>28</v>
      </c>
      <c r="C14" s="19" t="s">
        <v>67</v>
      </c>
      <c r="D14" s="19" t="s">
        <v>67</v>
      </c>
      <c r="E14" s="19" t="s">
        <v>67</v>
      </c>
      <c r="F14" s="19" t="s">
        <v>67</v>
      </c>
    </row>
    <row r="15" spans="1:22" x14ac:dyDescent="0.25">
      <c r="A15" s="15" t="s">
        <v>69</v>
      </c>
      <c r="B15" s="16" t="s">
        <v>68</v>
      </c>
      <c r="C15" s="18">
        <v>2019</v>
      </c>
      <c r="D15" s="62">
        <v>0.4</v>
      </c>
      <c r="E15" s="20">
        <v>109</v>
      </c>
      <c r="F15" s="66">
        <f>15+5</f>
        <v>20</v>
      </c>
    </row>
    <row r="16" spans="1:22" x14ac:dyDescent="0.25">
      <c r="A16" s="29" t="s">
        <v>24</v>
      </c>
      <c r="B16" s="17" t="s">
        <v>25</v>
      </c>
      <c r="C16" s="19" t="s">
        <v>67</v>
      </c>
      <c r="D16" s="19" t="s">
        <v>67</v>
      </c>
      <c r="E16" s="19" t="s">
        <v>67</v>
      </c>
      <c r="F16" s="19" t="s">
        <v>67</v>
      </c>
    </row>
    <row r="17" spans="1:6" x14ac:dyDescent="0.25">
      <c r="A17" s="29" t="s">
        <v>23</v>
      </c>
      <c r="B17" s="17" t="s">
        <v>26</v>
      </c>
      <c r="C17" s="19" t="s">
        <v>67</v>
      </c>
      <c r="D17" s="19" t="s">
        <v>67</v>
      </c>
      <c r="E17" s="19" t="s">
        <v>67</v>
      </c>
      <c r="F17" s="19" t="s">
        <v>67</v>
      </c>
    </row>
    <row r="18" spans="1:6" x14ac:dyDescent="0.25">
      <c r="A18" s="29" t="s">
        <v>27</v>
      </c>
      <c r="B18" s="17" t="s">
        <v>28</v>
      </c>
      <c r="C18" s="19" t="s">
        <v>67</v>
      </c>
      <c r="D18" s="19" t="s">
        <v>67</v>
      </c>
      <c r="E18" s="19" t="s">
        <v>67</v>
      </c>
      <c r="F18" s="19" t="s">
        <v>67</v>
      </c>
    </row>
    <row r="19" spans="1:6" x14ac:dyDescent="0.25">
      <c r="A19" s="29" t="s">
        <v>29</v>
      </c>
      <c r="B19" s="17" t="s">
        <v>21</v>
      </c>
      <c r="C19" s="19" t="s">
        <v>67</v>
      </c>
      <c r="D19" s="19" t="s">
        <v>67</v>
      </c>
      <c r="E19" s="19" t="s">
        <v>67</v>
      </c>
      <c r="F19" s="19" t="s">
        <v>67</v>
      </c>
    </row>
    <row r="20" spans="1:6" x14ac:dyDescent="0.25">
      <c r="A20" s="15" t="s">
        <v>30</v>
      </c>
      <c r="B20" s="16" t="s">
        <v>28</v>
      </c>
      <c r="C20" s="19" t="s">
        <v>67</v>
      </c>
      <c r="D20" s="19" t="s">
        <v>67</v>
      </c>
      <c r="E20" s="19" t="s">
        <v>67</v>
      </c>
      <c r="F20" s="19" t="s">
        <v>67</v>
      </c>
    </row>
    <row r="21" spans="1:6" x14ac:dyDescent="0.25">
      <c r="A21" s="15" t="s">
        <v>70</v>
      </c>
      <c r="B21" s="16" t="s">
        <v>68</v>
      </c>
      <c r="C21" s="18">
        <v>2019</v>
      </c>
      <c r="D21" s="62">
        <v>0.4</v>
      </c>
      <c r="E21" s="63">
        <v>1267</v>
      </c>
      <c r="F21" s="66">
        <v>42</v>
      </c>
    </row>
    <row r="22" spans="1:6" x14ac:dyDescent="0.25">
      <c r="A22" s="29" t="s">
        <v>32</v>
      </c>
      <c r="B22" s="17" t="s">
        <v>33</v>
      </c>
      <c r="C22" s="19" t="s">
        <v>67</v>
      </c>
      <c r="D22" s="19" t="s">
        <v>67</v>
      </c>
      <c r="E22" s="19" t="s">
        <v>67</v>
      </c>
      <c r="F22" s="19" t="s">
        <v>67</v>
      </c>
    </row>
    <row r="23" spans="1:6" x14ac:dyDescent="0.25">
      <c r="A23" s="29" t="s">
        <v>34</v>
      </c>
      <c r="B23" s="17" t="s">
        <v>19</v>
      </c>
      <c r="C23" s="19" t="s">
        <v>67</v>
      </c>
      <c r="D23" s="19" t="s">
        <v>67</v>
      </c>
      <c r="E23" s="19" t="s">
        <v>67</v>
      </c>
      <c r="F23" s="19" t="s">
        <v>67</v>
      </c>
    </row>
    <row r="24" spans="1:6" x14ac:dyDescent="0.25">
      <c r="A24" s="29" t="s">
        <v>35</v>
      </c>
      <c r="B24" s="17" t="s">
        <v>21</v>
      </c>
      <c r="C24" s="19" t="s">
        <v>67</v>
      </c>
      <c r="D24" s="19" t="s">
        <v>67</v>
      </c>
      <c r="E24" s="19" t="s">
        <v>67</v>
      </c>
      <c r="F24" s="19" t="s">
        <v>67</v>
      </c>
    </row>
    <row r="25" spans="1:6" x14ac:dyDescent="0.25">
      <c r="A25" s="15" t="s">
        <v>36</v>
      </c>
      <c r="B25" s="16" t="s">
        <v>28</v>
      </c>
      <c r="C25" s="19" t="s">
        <v>67</v>
      </c>
      <c r="D25" s="19" t="s">
        <v>67</v>
      </c>
      <c r="E25" s="19" t="s">
        <v>67</v>
      </c>
      <c r="F25" s="19" t="s">
        <v>67</v>
      </c>
    </row>
    <row r="26" spans="1:6" x14ac:dyDescent="0.25">
      <c r="A26" s="15" t="s">
        <v>71</v>
      </c>
      <c r="B26" s="16" t="s">
        <v>68</v>
      </c>
      <c r="C26" s="20">
        <v>2019</v>
      </c>
      <c r="D26" s="62">
        <v>0.4</v>
      </c>
      <c r="E26" s="20">
        <v>622</v>
      </c>
      <c r="F26" s="66">
        <v>65.72</v>
      </c>
    </row>
    <row r="27" spans="1:6" x14ac:dyDescent="0.25">
      <c r="A27" s="15" t="s">
        <v>71</v>
      </c>
      <c r="B27" s="16" t="s">
        <v>68</v>
      </c>
      <c r="C27" s="20">
        <f>'Приложение 1 (не город)'!C25</f>
        <v>2021</v>
      </c>
      <c r="D27" s="62">
        <v>0.4</v>
      </c>
      <c r="E27" s="20">
        <f>'Приложение 1 (не город)'!E25</f>
        <v>990</v>
      </c>
      <c r="F27" s="66">
        <f>'Приложение 1 (не город)'!F25</f>
        <v>347</v>
      </c>
    </row>
    <row r="28" spans="1:6" ht="15.75" x14ac:dyDescent="0.25">
      <c r="A28" s="27">
        <v>2</v>
      </c>
      <c r="B28" s="28" t="s">
        <v>5</v>
      </c>
      <c r="C28" s="26" t="s">
        <v>67</v>
      </c>
      <c r="D28" s="26" t="s">
        <v>67</v>
      </c>
      <c r="E28" s="26" t="s">
        <v>67</v>
      </c>
      <c r="F28" s="26" t="s">
        <v>67</v>
      </c>
    </row>
    <row r="29" spans="1:6" x14ac:dyDescent="0.25">
      <c r="A29" s="29" t="s">
        <v>37</v>
      </c>
      <c r="B29" s="17" t="s">
        <v>38</v>
      </c>
      <c r="C29" s="19"/>
      <c r="D29" s="19"/>
      <c r="E29" s="19"/>
      <c r="F29" s="19"/>
    </row>
    <row r="30" spans="1:6" x14ac:dyDescent="0.25">
      <c r="A30" s="29" t="s">
        <v>40</v>
      </c>
      <c r="B30" s="17" t="s">
        <v>41</v>
      </c>
      <c r="C30" s="19" t="s">
        <v>67</v>
      </c>
      <c r="D30" s="19" t="s">
        <v>67</v>
      </c>
      <c r="E30" s="19" t="s">
        <v>67</v>
      </c>
      <c r="F30" s="19" t="s">
        <v>67</v>
      </c>
    </row>
    <row r="31" spans="1:6" x14ac:dyDescent="0.25">
      <c r="A31" s="29" t="s">
        <v>42</v>
      </c>
      <c r="B31" s="17" t="s">
        <v>39</v>
      </c>
      <c r="C31" s="19" t="s">
        <v>67</v>
      </c>
      <c r="D31" s="19" t="s">
        <v>67</v>
      </c>
      <c r="E31" s="19" t="s">
        <v>67</v>
      </c>
      <c r="F31" s="19" t="s">
        <v>67</v>
      </c>
    </row>
    <row r="32" spans="1:6" x14ac:dyDescent="0.25">
      <c r="A32" s="15" t="s">
        <v>43</v>
      </c>
      <c r="B32" s="17" t="s">
        <v>31</v>
      </c>
      <c r="C32" s="19" t="s">
        <v>67</v>
      </c>
      <c r="D32" s="19" t="s">
        <v>67</v>
      </c>
      <c r="E32" s="19" t="s">
        <v>67</v>
      </c>
      <c r="F32" s="19" t="s">
        <v>67</v>
      </c>
    </row>
    <row r="33" spans="1:6" x14ac:dyDescent="0.25">
      <c r="A33" s="18" t="s">
        <v>73</v>
      </c>
      <c r="B33" s="21" t="s">
        <v>72</v>
      </c>
      <c r="C33" s="18">
        <v>2019</v>
      </c>
      <c r="D33" s="62">
        <v>0.4</v>
      </c>
      <c r="E33" s="20">
        <v>146</v>
      </c>
      <c r="F33" s="66">
        <v>120</v>
      </c>
    </row>
    <row r="34" spans="1:6" ht="42.75" x14ac:dyDescent="0.25">
      <c r="A34" s="70" t="s">
        <v>148</v>
      </c>
      <c r="B34" s="71" t="s">
        <v>149</v>
      </c>
      <c r="C34" s="59" t="s">
        <v>67</v>
      </c>
      <c r="D34" s="67" t="s">
        <v>67</v>
      </c>
      <c r="E34" s="19" t="s">
        <v>67</v>
      </c>
      <c r="F34" s="68" t="s">
        <v>67</v>
      </c>
    </row>
    <row r="35" spans="1:6" x14ac:dyDescent="0.25">
      <c r="A35" s="29" t="s">
        <v>150</v>
      </c>
      <c r="B35" s="69" t="s">
        <v>151</v>
      </c>
      <c r="C35" s="59" t="s">
        <v>67</v>
      </c>
      <c r="D35" s="67" t="s">
        <v>67</v>
      </c>
      <c r="E35" s="19" t="s">
        <v>67</v>
      </c>
      <c r="F35" s="68" t="s">
        <v>67</v>
      </c>
    </row>
    <row r="36" spans="1:6" x14ac:dyDescent="0.25">
      <c r="A36" s="29" t="s">
        <v>152</v>
      </c>
      <c r="B36" s="69" t="s">
        <v>153</v>
      </c>
      <c r="C36" s="59" t="s">
        <v>67</v>
      </c>
      <c r="D36" s="67" t="s">
        <v>67</v>
      </c>
      <c r="E36" s="19" t="s">
        <v>67</v>
      </c>
      <c r="F36" s="68" t="s">
        <v>67</v>
      </c>
    </row>
    <row r="37" spans="1:6" x14ac:dyDescent="0.25">
      <c r="A37" s="15" t="s">
        <v>154</v>
      </c>
      <c r="B37" s="69" t="s">
        <v>155</v>
      </c>
      <c r="C37" s="59" t="s">
        <v>67</v>
      </c>
      <c r="D37" s="67" t="s">
        <v>67</v>
      </c>
      <c r="E37" s="19" t="s">
        <v>67</v>
      </c>
      <c r="F37" s="68" t="s">
        <v>67</v>
      </c>
    </row>
    <row r="38" spans="1:6" x14ac:dyDescent="0.25">
      <c r="A38" s="15" t="s">
        <v>156</v>
      </c>
      <c r="B38" s="69" t="s">
        <v>157</v>
      </c>
      <c r="C38" s="59">
        <v>2021</v>
      </c>
      <c r="D38" s="67">
        <v>6</v>
      </c>
      <c r="E38" s="19" t="s">
        <v>67</v>
      </c>
      <c r="F38" s="68">
        <v>242</v>
      </c>
    </row>
    <row r="39" spans="1:6" ht="31.5" x14ac:dyDescent="0.25">
      <c r="A39" s="27">
        <v>3</v>
      </c>
      <c r="B39" s="32" t="s">
        <v>9</v>
      </c>
      <c r="C39" s="26" t="s">
        <v>2</v>
      </c>
      <c r="D39" s="26" t="s">
        <v>3</v>
      </c>
      <c r="E39" s="26" t="s">
        <v>49</v>
      </c>
      <c r="F39" s="26" t="s">
        <v>8</v>
      </c>
    </row>
    <row r="40" spans="1:6" ht="15.75" x14ac:dyDescent="0.25">
      <c r="A40" s="22" t="s">
        <v>62</v>
      </c>
      <c r="B40" s="23" t="s">
        <v>52</v>
      </c>
      <c r="C40" s="19" t="s">
        <v>67</v>
      </c>
      <c r="D40" s="19" t="s">
        <v>67</v>
      </c>
      <c r="E40" s="19" t="s">
        <v>67</v>
      </c>
      <c r="F40" s="19" t="s">
        <v>67</v>
      </c>
    </row>
    <row r="41" spans="1:6" s="10" customFormat="1" ht="15.75" x14ac:dyDescent="0.25">
      <c r="A41" s="22" t="s">
        <v>63</v>
      </c>
      <c r="B41" s="23" t="s">
        <v>54</v>
      </c>
      <c r="C41" s="18">
        <v>2020</v>
      </c>
      <c r="D41" s="62">
        <v>0.4</v>
      </c>
      <c r="E41" s="20">
        <v>22</v>
      </c>
      <c r="F41" s="66">
        <v>155</v>
      </c>
    </row>
    <row r="42" spans="1:6" s="10" customFormat="1" ht="15.75" x14ac:dyDescent="0.25">
      <c r="A42" s="22" t="s">
        <v>63</v>
      </c>
      <c r="B42" s="23" t="s">
        <v>54</v>
      </c>
      <c r="C42" s="18">
        <v>2021</v>
      </c>
      <c r="D42" s="62">
        <v>0.4</v>
      </c>
      <c r="E42" s="20">
        <v>40</v>
      </c>
      <c r="F42" s="66">
        <v>312</v>
      </c>
    </row>
    <row r="43" spans="1:6" ht="15.75" x14ac:dyDescent="0.25">
      <c r="A43" s="22" t="s">
        <v>64</v>
      </c>
      <c r="B43" s="23" t="s">
        <v>56</v>
      </c>
      <c r="C43" s="19" t="s">
        <v>67</v>
      </c>
      <c r="D43" s="19" t="s">
        <v>67</v>
      </c>
      <c r="E43" s="19" t="s">
        <v>67</v>
      </c>
      <c r="F43" s="19" t="s">
        <v>67</v>
      </c>
    </row>
    <row r="44" spans="1:6" s="10" customFormat="1" ht="15.75" x14ac:dyDescent="0.25">
      <c r="A44" s="22" t="s">
        <v>65</v>
      </c>
      <c r="B44" s="23" t="s">
        <v>54</v>
      </c>
      <c r="C44" s="18">
        <v>2020</v>
      </c>
      <c r="D44" s="62">
        <v>0.4</v>
      </c>
      <c r="E44" s="20">
        <v>2</v>
      </c>
      <c r="F44" s="66">
        <v>20</v>
      </c>
    </row>
    <row r="45" spans="1:6" s="10" customFormat="1" ht="15.75" x14ac:dyDescent="0.25">
      <c r="A45" s="22" t="s">
        <v>65</v>
      </c>
      <c r="B45" s="23" t="s">
        <v>54</v>
      </c>
      <c r="C45" s="18">
        <v>2021</v>
      </c>
      <c r="D45" s="62">
        <v>0.4</v>
      </c>
      <c r="E45" s="20">
        <v>7</v>
      </c>
      <c r="F45" s="66">
        <v>99</v>
      </c>
    </row>
    <row r="46" spans="1:6" ht="15.75" x14ac:dyDescent="0.25">
      <c r="A46" s="22" t="s">
        <v>48</v>
      </c>
      <c r="B46" s="23" t="s">
        <v>59</v>
      </c>
      <c r="C46" s="19" t="s">
        <v>67</v>
      </c>
      <c r="D46" s="19" t="s">
        <v>67</v>
      </c>
      <c r="E46" s="19" t="s">
        <v>67</v>
      </c>
      <c r="F46" s="19" t="s">
        <v>67</v>
      </c>
    </row>
    <row r="47" spans="1:6" ht="15.75" x14ac:dyDescent="0.25">
      <c r="A47" s="22" t="s">
        <v>66</v>
      </c>
      <c r="B47" s="23" t="s">
        <v>61</v>
      </c>
      <c r="C47" s="19" t="s">
        <v>67</v>
      </c>
      <c r="D47" s="19" t="s">
        <v>67</v>
      </c>
      <c r="E47" s="19" t="s">
        <v>67</v>
      </c>
      <c r="F47" s="19" t="s">
        <v>67</v>
      </c>
    </row>
  </sheetData>
  <mergeCells count="6">
    <mergeCell ref="A7:F7"/>
    <mergeCell ref="E1:F1"/>
    <mergeCell ref="A3:F3"/>
    <mergeCell ref="A4:F4"/>
    <mergeCell ref="A5:F5"/>
    <mergeCell ref="A6:F6"/>
  </mergeCells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3646C-13F1-4BB3-9CE8-A5E1291352F2}">
  <sheetPr>
    <pageSetUpPr fitToPage="1"/>
  </sheetPr>
  <dimension ref="A1:N22"/>
  <sheetViews>
    <sheetView view="pageBreakPreview" topLeftCell="A10" zoomScale="86" zoomScaleNormal="70" zoomScaleSheetLayoutView="86" workbookViewId="0">
      <selection activeCell="S18" sqref="S18"/>
    </sheetView>
  </sheetViews>
  <sheetFormatPr defaultRowHeight="15" x14ac:dyDescent="0.25"/>
  <cols>
    <col min="1" max="1" width="6" style="34" customWidth="1"/>
    <col min="2" max="2" width="37.85546875" style="34" customWidth="1"/>
    <col min="3" max="3" width="21.85546875" style="34" customWidth="1"/>
    <col min="4" max="4" width="22" style="34" customWidth="1"/>
    <col min="5" max="5" width="19.85546875" style="34" customWidth="1"/>
    <col min="6" max="14" width="12.7109375" style="34" customWidth="1"/>
    <col min="15" max="16384" width="9.140625" style="35"/>
  </cols>
  <sheetData>
    <row r="1" spans="1:14" x14ac:dyDescent="0.25">
      <c r="K1" s="94" t="s">
        <v>80</v>
      </c>
      <c r="L1" s="95"/>
      <c r="M1" s="95"/>
      <c r="N1" s="95"/>
    </row>
    <row r="2" spans="1:14" x14ac:dyDescent="0.25">
      <c r="K2" s="95"/>
      <c r="L2" s="95"/>
      <c r="M2" s="95"/>
      <c r="N2" s="95"/>
    </row>
    <row r="3" spans="1:14" x14ac:dyDescent="0.25">
      <c r="K3" s="95"/>
      <c r="L3" s="95"/>
      <c r="M3" s="95"/>
      <c r="N3" s="95"/>
    </row>
    <row r="4" spans="1:14" x14ac:dyDescent="0.25">
      <c r="K4" s="95"/>
      <c r="L4" s="95"/>
      <c r="M4" s="95"/>
      <c r="N4" s="95"/>
    </row>
    <row r="5" spans="1:14" x14ac:dyDescent="0.25">
      <c r="K5" s="95"/>
      <c r="L5" s="95"/>
      <c r="M5" s="95"/>
      <c r="N5" s="95"/>
    </row>
    <row r="7" spans="1:14" ht="18.75" x14ac:dyDescent="0.3">
      <c r="B7" s="96" t="s">
        <v>81</v>
      </c>
      <c r="C7" s="96"/>
      <c r="D7" s="96"/>
      <c r="E7" s="96"/>
      <c r="F7" s="96"/>
      <c r="G7" s="96"/>
      <c r="H7" s="96"/>
      <c r="I7" s="97"/>
      <c r="J7" s="97"/>
      <c r="K7" s="97"/>
      <c r="L7" s="97"/>
      <c r="M7" s="97"/>
      <c r="N7" s="97"/>
    </row>
    <row r="8" spans="1:14" ht="15.75" x14ac:dyDescent="0.25">
      <c r="B8" s="36"/>
      <c r="C8" s="36"/>
      <c r="D8" s="36"/>
      <c r="E8" s="36"/>
      <c r="F8" s="36"/>
      <c r="G8" s="36"/>
      <c r="H8" s="36"/>
      <c r="I8" s="37"/>
      <c r="J8" s="37"/>
      <c r="K8" s="37"/>
      <c r="L8" s="37"/>
      <c r="M8" s="37"/>
      <c r="N8" s="37"/>
    </row>
    <row r="9" spans="1:14" s="38" customFormat="1" ht="15.75" customHeight="1" x14ac:dyDescent="0.25">
      <c r="A9" s="98" t="s">
        <v>77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1:14" s="38" customFormat="1" x14ac:dyDescent="0.25">
      <c r="A10" s="34"/>
      <c r="B10" s="39"/>
      <c r="C10" s="39"/>
      <c r="D10" s="39"/>
      <c r="E10" s="99" t="s">
        <v>6</v>
      </c>
      <c r="F10" s="99"/>
      <c r="G10" s="99"/>
      <c r="H10" s="99"/>
      <c r="I10" s="39"/>
      <c r="J10" s="39"/>
      <c r="K10" s="39"/>
      <c r="L10" s="40"/>
      <c r="M10" s="40"/>
      <c r="N10" s="40"/>
    </row>
    <row r="11" spans="1:14" s="38" customFormat="1" x14ac:dyDescent="0.25">
      <c r="A11" s="34"/>
      <c r="B11" s="39"/>
      <c r="C11" s="39"/>
      <c r="D11" s="39"/>
      <c r="E11" s="100" t="s">
        <v>144</v>
      </c>
      <c r="F11" s="100"/>
      <c r="G11" s="100"/>
      <c r="H11" s="100"/>
      <c r="I11" s="39"/>
      <c r="J11" s="39"/>
      <c r="K11" s="39"/>
      <c r="L11" s="40"/>
      <c r="M11" s="40"/>
      <c r="N11" s="40"/>
    </row>
    <row r="12" spans="1:14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40"/>
      <c r="M12" s="40"/>
      <c r="N12" s="40"/>
    </row>
    <row r="13" spans="1:14" ht="15" customHeight="1" x14ac:dyDescent="0.25">
      <c r="A13" s="101" t="s">
        <v>82</v>
      </c>
      <c r="B13" s="101" t="s">
        <v>83</v>
      </c>
      <c r="C13" s="103" t="s">
        <v>84</v>
      </c>
      <c r="D13" s="103"/>
      <c r="E13" s="103"/>
      <c r="F13" s="104"/>
      <c r="G13" s="104"/>
      <c r="H13" s="104"/>
      <c r="I13" s="104"/>
      <c r="J13" s="104"/>
      <c r="K13" s="104"/>
      <c r="L13" s="105" t="s">
        <v>85</v>
      </c>
      <c r="M13" s="106"/>
      <c r="N13" s="107"/>
    </row>
    <row r="14" spans="1:14" ht="74.25" customHeight="1" x14ac:dyDescent="0.25">
      <c r="A14" s="102"/>
      <c r="B14" s="102"/>
      <c r="C14" s="101" t="s">
        <v>86</v>
      </c>
      <c r="D14" s="101"/>
      <c r="E14" s="101"/>
      <c r="F14" s="92" t="s">
        <v>87</v>
      </c>
      <c r="G14" s="93"/>
      <c r="H14" s="93"/>
      <c r="I14" s="92" t="s">
        <v>88</v>
      </c>
      <c r="J14" s="93"/>
      <c r="K14" s="93"/>
      <c r="L14" s="108"/>
      <c r="M14" s="109"/>
      <c r="N14" s="110"/>
    </row>
    <row r="15" spans="1:14" x14ac:dyDescent="0.25">
      <c r="A15" s="102"/>
      <c r="B15" s="102"/>
      <c r="C15" s="41" t="s">
        <v>89</v>
      </c>
      <c r="D15" s="41" t="s">
        <v>90</v>
      </c>
      <c r="E15" s="41" t="s">
        <v>158</v>
      </c>
      <c r="F15" s="41" t="s">
        <v>89</v>
      </c>
      <c r="G15" s="41" t="s">
        <v>90</v>
      </c>
      <c r="H15" s="41" t="s">
        <v>158</v>
      </c>
      <c r="I15" s="41" t="s">
        <v>89</v>
      </c>
      <c r="J15" s="41" t="s">
        <v>90</v>
      </c>
      <c r="K15" s="41" t="s">
        <v>158</v>
      </c>
      <c r="L15" s="41" t="s">
        <v>89</v>
      </c>
      <c r="M15" s="41" t="s">
        <v>90</v>
      </c>
      <c r="N15" s="41" t="s">
        <v>158</v>
      </c>
    </row>
    <row r="16" spans="1:14" ht="71.25" x14ac:dyDescent="0.25">
      <c r="A16" s="102"/>
      <c r="B16" s="102"/>
      <c r="C16" s="42" t="s">
        <v>91</v>
      </c>
      <c r="D16" s="42" t="s">
        <v>91</v>
      </c>
      <c r="E16" s="42" t="s">
        <v>91</v>
      </c>
      <c r="F16" s="43" t="s">
        <v>92</v>
      </c>
      <c r="G16" s="43" t="s">
        <v>92</v>
      </c>
      <c r="H16" s="43" t="s">
        <v>92</v>
      </c>
      <c r="I16" s="43" t="s">
        <v>92</v>
      </c>
      <c r="J16" s="43" t="s">
        <v>92</v>
      </c>
      <c r="K16" s="43" t="s">
        <v>92</v>
      </c>
      <c r="L16" s="43" t="s">
        <v>92</v>
      </c>
      <c r="M16" s="43" t="s">
        <v>92</v>
      </c>
      <c r="N16" s="43" t="s">
        <v>92</v>
      </c>
    </row>
    <row r="17" spans="1:14" x14ac:dyDescent="0.25">
      <c r="A17" s="44">
        <v>1</v>
      </c>
      <c r="B17" s="44">
        <f>A17+1</f>
        <v>2</v>
      </c>
      <c r="C17" s="44">
        <f t="shared" ref="C17:N17" si="0">B17+1</f>
        <v>3</v>
      </c>
      <c r="D17" s="44">
        <f t="shared" si="0"/>
        <v>4</v>
      </c>
      <c r="E17" s="44">
        <f t="shared" si="0"/>
        <v>5</v>
      </c>
      <c r="F17" s="44">
        <f t="shared" si="0"/>
        <v>6</v>
      </c>
      <c r="G17" s="44">
        <f t="shared" si="0"/>
        <v>7</v>
      </c>
      <c r="H17" s="44">
        <f t="shared" si="0"/>
        <v>8</v>
      </c>
      <c r="I17" s="44">
        <f t="shared" si="0"/>
        <v>9</v>
      </c>
      <c r="J17" s="44">
        <f t="shared" si="0"/>
        <v>10</v>
      </c>
      <c r="K17" s="44">
        <f t="shared" si="0"/>
        <v>11</v>
      </c>
      <c r="L17" s="44">
        <f t="shared" si="0"/>
        <v>12</v>
      </c>
      <c r="M17" s="44">
        <f t="shared" si="0"/>
        <v>13</v>
      </c>
      <c r="N17" s="44">
        <f t="shared" si="0"/>
        <v>14</v>
      </c>
    </row>
    <row r="18" spans="1:14" ht="43.5" x14ac:dyDescent="0.25">
      <c r="A18" s="44" t="s">
        <v>93</v>
      </c>
      <c r="B18" s="45" t="s">
        <v>94</v>
      </c>
      <c r="C18" s="74">
        <v>3309.2327172299042</v>
      </c>
      <c r="D18" s="74">
        <v>48709.077707999997</v>
      </c>
      <c r="E18" s="74">
        <v>1547.1985576769819</v>
      </c>
      <c r="F18" s="73">
        <v>27</v>
      </c>
      <c r="G18" s="73">
        <v>32</v>
      </c>
      <c r="H18" s="73">
        <v>47</v>
      </c>
      <c r="I18" s="72">
        <v>127.72</v>
      </c>
      <c r="J18" s="72">
        <v>175</v>
      </c>
      <c r="K18" s="72">
        <v>411</v>
      </c>
      <c r="L18" s="74">
        <v>122.56417471221867</v>
      </c>
      <c r="M18" s="74">
        <v>1522.1586783749999</v>
      </c>
      <c r="N18" s="74">
        <v>32.919118248446424</v>
      </c>
    </row>
    <row r="19" spans="1:14" ht="43.5" x14ac:dyDescent="0.25">
      <c r="A19" s="44" t="s">
        <v>95</v>
      </c>
      <c r="B19" s="45" t="s">
        <v>96</v>
      </c>
      <c r="C19" s="74">
        <v>3711.0772827700953</v>
      </c>
      <c r="D19" s="74">
        <v>65415.902291999999</v>
      </c>
      <c r="E19" s="74">
        <v>2077.9152138248492</v>
      </c>
      <c r="F19" s="73">
        <v>27</v>
      </c>
      <c r="G19" s="73">
        <v>32</v>
      </c>
      <c r="H19" s="73">
        <v>47</v>
      </c>
      <c r="I19" s="72">
        <v>127.72</v>
      </c>
      <c r="J19" s="72">
        <v>175</v>
      </c>
      <c r="K19" s="72">
        <v>411</v>
      </c>
      <c r="L19" s="74">
        <v>137.44730676926278</v>
      </c>
      <c r="M19" s="74">
        <v>2044.246946625</v>
      </c>
      <c r="N19" s="74">
        <v>44.210961996273383</v>
      </c>
    </row>
    <row r="20" spans="1:14" ht="114" customHeight="1" x14ac:dyDescent="0.25">
      <c r="A20" s="44" t="s">
        <v>37</v>
      </c>
      <c r="B20" s="45" t="s">
        <v>97</v>
      </c>
      <c r="C20" s="74">
        <v>1595.763231591141</v>
      </c>
      <c r="D20" s="74">
        <v>65415.902291999999</v>
      </c>
      <c r="E20" s="74">
        <v>2077.9152138248492</v>
      </c>
      <c r="F20" s="73">
        <v>27</v>
      </c>
      <c r="G20" s="73">
        <v>32</v>
      </c>
      <c r="H20" s="73">
        <v>47</v>
      </c>
      <c r="I20" s="72">
        <v>127.72</v>
      </c>
      <c r="J20" s="72">
        <v>175</v>
      </c>
      <c r="K20" s="72">
        <v>411</v>
      </c>
      <c r="L20" s="74">
        <v>59.102341910782997</v>
      </c>
      <c r="M20" s="74">
        <v>2044.246946625</v>
      </c>
      <c r="N20" s="74">
        <v>44.210961996273383</v>
      </c>
    </row>
    <row r="21" spans="1:14" ht="114.75" x14ac:dyDescent="0.25">
      <c r="A21" s="44" t="s">
        <v>98</v>
      </c>
      <c r="B21" s="45" t="s">
        <v>99</v>
      </c>
      <c r="C21" s="74">
        <v>2115.3140511789543</v>
      </c>
      <c r="D21" s="74">
        <v>0</v>
      </c>
      <c r="E21" s="74">
        <v>0</v>
      </c>
      <c r="F21" s="73">
        <v>27</v>
      </c>
      <c r="G21" s="73">
        <v>0</v>
      </c>
      <c r="H21" s="73">
        <v>0</v>
      </c>
      <c r="I21" s="72">
        <v>127.72</v>
      </c>
      <c r="J21" s="72">
        <v>0</v>
      </c>
      <c r="K21" s="72">
        <v>0</v>
      </c>
      <c r="L21" s="74">
        <v>78.344964858479784</v>
      </c>
      <c r="M21" s="74">
        <v>0</v>
      </c>
      <c r="N21" s="74">
        <v>0</v>
      </c>
    </row>
    <row r="22" spans="1:14" x14ac:dyDescent="0.25">
      <c r="B22" s="46"/>
      <c r="C22" s="46"/>
      <c r="D22" s="46"/>
      <c r="E22" s="46"/>
      <c r="F22" s="46"/>
      <c r="G22" s="46"/>
      <c r="H22" s="46"/>
      <c r="I22" s="40"/>
      <c r="J22" s="40"/>
    </row>
  </sheetData>
  <mergeCells count="12">
    <mergeCell ref="F14:H14"/>
    <mergeCell ref="I14:K14"/>
    <mergeCell ref="K1:N5"/>
    <mergeCell ref="B7:N7"/>
    <mergeCell ref="A9:N9"/>
    <mergeCell ref="E10:H10"/>
    <mergeCell ref="E11:H11"/>
    <mergeCell ref="A13:A16"/>
    <mergeCell ref="B13:B16"/>
    <mergeCell ref="C13:K13"/>
    <mergeCell ref="L13:N14"/>
    <mergeCell ref="C14:E14"/>
  </mergeCells>
  <pageMargins left="0.25" right="0.25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50FD-9DC1-43A6-8963-600E19A46203}">
  <sheetPr>
    <tabColor rgb="FFFF0000"/>
    <pageSetUpPr fitToPage="1"/>
  </sheetPr>
  <dimension ref="A1:K30"/>
  <sheetViews>
    <sheetView tabSelected="1" view="pageBreakPreview" zoomScale="68" zoomScaleNormal="100" zoomScaleSheetLayoutView="68" workbookViewId="0">
      <selection activeCell="C12" sqref="C12:K30"/>
    </sheetView>
  </sheetViews>
  <sheetFormatPr defaultRowHeight="15" x14ac:dyDescent="0.25"/>
  <cols>
    <col min="1" max="1" width="10" style="47" customWidth="1"/>
    <col min="2" max="2" width="36.85546875" style="47" customWidth="1"/>
    <col min="3" max="5" width="19.7109375" style="47" customWidth="1"/>
    <col min="6" max="11" width="16.7109375" style="47" customWidth="1"/>
    <col min="12" max="16384" width="9.140625" style="47"/>
  </cols>
  <sheetData>
    <row r="1" spans="1:11" ht="29.25" customHeight="1" x14ac:dyDescent="0.25">
      <c r="I1" s="111" t="s">
        <v>100</v>
      </c>
      <c r="J1" s="112"/>
      <c r="K1" s="112"/>
    </row>
    <row r="2" spans="1:11" ht="20.25" customHeight="1" x14ac:dyDescent="0.25">
      <c r="I2" s="112"/>
      <c r="J2" s="112"/>
      <c r="K2" s="112"/>
    </row>
    <row r="3" spans="1:11" ht="60.75" customHeight="1" x14ac:dyDescent="0.25">
      <c r="B3" s="113" t="s">
        <v>159</v>
      </c>
      <c r="C3" s="113"/>
      <c r="D3" s="113"/>
      <c r="E3" s="113"/>
      <c r="F3" s="113"/>
      <c r="G3" s="113"/>
      <c r="H3" s="113"/>
    </row>
    <row r="4" spans="1:11" ht="60.75" customHeight="1" x14ac:dyDescent="0.25">
      <c r="B4" s="114" t="s">
        <v>77</v>
      </c>
      <c r="C4" s="114"/>
      <c r="D4" s="114"/>
      <c r="E4" s="114"/>
      <c r="F4" s="114"/>
      <c r="G4" s="114"/>
      <c r="H4" s="114"/>
    </row>
    <row r="5" spans="1:11" x14ac:dyDescent="0.25">
      <c r="B5" s="48"/>
      <c r="C5" s="48"/>
      <c r="D5" s="48"/>
      <c r="E5" s="48"/>
      <c r="F5" s="48"/>
      <c r="G5" s="48"/>
      <c r="H5" s="48"/>
    </row>
    <row r="6" spans="1:11" x14ac:dyDescent="0.25">
      <c r="B6" s="48"/>
      <c r="C6" s="48"/>
      <c r="D6" s="48"/>
      <c r="E6" s="48"/>
      <c r="F6" s="48"/>
      <c r="G6" s="48"/>
      <c r="H6" s="48"/>
    </row>
    <row r="7" spans="1:11" ht="27" customHeight="1" x14ac:dyDescent="0.25">
      <c r="A7" s="115" t="s">
        <v>82</v>
      </c>
      <c r="B7" s="118" t="s">
        <v>101</v>
      </c>
      <c r="C7" s="121" t="s">
        <v>102</v>
      </c>
      <c r="D7" s="122"/>
      <c r="E7" s="123"/>
      <c r="F7" s="127" t="s">
        <v>103</v>
      </c>
      <c r="G7" s="128"/>
      <c r="H7" s="128"/>
      <c r="I7" s="128"/>
      <c r="J7" s="128"/>
      <c r="K7" s="129"/>
    </row>
    <row r="8" spans="1:11" ht="99.75" customHeight="1" x14ac:dyDescent="0.25">
      <c r="A8" s="116"/>
      <c r="B8" s="119"/>
      <c r="C8" s="124"/>
      <c r="D8" s="125"/>
      <c r="E8" s="126"/>
      <c r="F8" s="127" t="s">
        <v>104</v>
      </c>
      <c r="G8" s="128"/>
      <c r="H8" s="129"/>
      <c r="I8" s="127" t="s">
        <v>105</v>
      </c>
      <c r="J8" s="128"/>
      <c r="K8" s="129"/>
    </row>
    <row r="9" spans="1:11" x14ac:dyDescent="0.25">
      <c r="A9" s="117"/>
      <c r="B9" s="120"/>
      <c r="C9" s="49" t="s">
        <v>89</v>
      </c>
      <c r="D9" s="49" t="s">
        <v>90</v>
      </c>
      <c r="E9" s="49" t="s">
        <v>158</v>
      </c>
      <c r="F9" s="49" t="s">
        <v>89</v>
      </c>
      <c r="G9" s="49" t="s">
        <v>90</v>
      </c>
      <c r="H9" s="49" t="s">
        <v>158</v>
      </c>
      <c r="I9" s="49" t="s">
        <v>89</v>
      </c>
      <c r="J9" s="49" t="s">
        <v>90</v>
      </c>
      <c r="K9" s="49" t="s">
        <v>158</v>
      </c>
    </row>
    <row r="10" spans="1:11" ht="72" x14ac:dyDescent="0.25">
      <c r="A10" s="117"/>
      <c r="B10" s="120"/>
      <c r="C10" s="50" t="s">
        <v>91</v>
      </c>
      <c r="D10" s="50" t="s">
        <v>91</v>
      </c>
      <c r="E10" s="50" t="s">
        <v>91</v>
      </c>
      <c r="F10" s="51" t="s">
        <v>92</v>
      </c>
      <c r="G10" s="51" t="s">
        <v>92</v>
      </c>
      <c r="H10" s="51" t="s">
        <v>92</v>
      </c>
      <c r="I10" s="51" t="s">
        <v>92</v>
      </c>
      <c r="J10" s="51" t="s">
        <v>92</v>
      </c>
      <c r="K10" s="51" t="s">
        <v>92</v>
      </c>
    </row>
    <row r="11" spans="1:11" x14ac:dyDescent="0.25">
      <c r="A11" s="52">
        <v>1</v>
      </c>
      <c r="B11" s="52">
        <f>A11+1</f>
        <v>2</v>
      </c>
      <c r="C11" s="52">
        <f t="shared" ref="C11:K11" si="0">B11+1</f>
        <v>3</v>
      </c>
      <c r="D11" s="52">
        <f t="shared" si="0"/>
        <v>4</v>
      </c>
      <c r="E11" s="52">
        <f t="shared" si="0"/>
        <v>5</v>
      </c>
      <c r="F11" s="52">
        <f t="shared" si="0"/>
        <v>6</v>
      </c>
      <c r="G11" s="52">
        <f t="shared" si="0"/>
        <v>7</v>
      </c>
      <c r="H11" s="52">
        <f t="shared" si="0"/>
        <v>8</v>
      </c>
      <c r="I11" s="52">
        <f t="shared" si="0"/>
        <v>9</v>
      </c>
      <c r="J11" s="52">
        <f t="shared" si="0"/>
        <v>10</v>
      </c>
      <c r="K11" s="52">
        <f t="shared" si="0"/>
        <v>11</v>
      </c>
    </row>
    <row r="12" spans="1:11" ht="57.75" x14ac:dyDescent="0.25">
      <c r="A12" s="52" t="s">
        <v>93</v>
      </c>
      <c r="B12" s="49" t="s">
        <v>106</v>
      </c>
      <c r="C12" s="53">
        <v>3.3092327172299041</v>
      </c>
      <c r="D12" s="53">
        <v>48.709077707999995</v>
      </c>
      <c r="E12" s="53">
        <v>1.5471985576769818</v>
      </c>
      <c r="F12" s="53">
        <v>1.595763231591141</v>
      </c>
      <c r="G12" s="53">
        <v>65.415902291999998</v>
      </c>
      <c r="H12" s="53">
        <v>2.0779152138248493</v>
      </c>
      <c r="I12" s="53">
        <v>2.1153140511789541</v>
      </c>
      <c r="J12" s="53">
        <v>0</v>
      </c>
      <c r="K12" s="53">
        <v>0</v>
      </c>
    </row>
    <row r="13" spans="1:11" x14ac:dyDescent="0.25">
      <c r="A13" s="54" t="s">
        <v>107</v>
      </c>
      <c r="B13" s="49" t="s">
        <v>108</v>
      </c>
      <c r="C13" s="53">
        <v>6.9198562868213803E-3</v>
      </c>
      <c r="D13" s="53">
        <v>0.25285763919999998</v>
      </c>
      <c r="E13" s="53">
        <v>7.8493725264565384E-2</v>
      </c>
      <c r="F13" s="53">
        <v>3.3368617966668067E-3</v>
      </c>
      <c r="G13" s="53">
        <v>0.28028236079999996</v>
      </c>
      <c r="H13" s="53">
        <v>0.10541847076300112</v>
      </c>
      <c r="I13" s="53">
        <v>4.4232819165118138E-3</v>
      </c>
      <c r="J13" s="53">
        <v>0</v>
      </c>
      <c r="K13" s="53">
        <v>0</v>
      </c>
    </row>
    <row r="14" spans="1:11" x14ac:dyDescent="0.25">
      <c r="A14" s="54" t="s">
        <v>109</v>
      </c>
      <c r="B14" s="49" t="s">
        <v>110</v>
      </c>
      <c r="C14" s="53">
        <v>0</v>
      </c>
      <c r="D14" s="53">
        <v>0</v>
      </c>
      <c r="E14" s="53">
        <v>0</v>
      </c>
      <c r="F14" s="53">
        <v>0</v>
      </c>
      <c r="G14" s="53"/>
      <c r="H14" s="53"/>
      <c r="I14" s="53">
        <v>0</v>
      </c>
      <c r="J14" s="53">
        <v>0</v>
      </c>
      <c r="K14" s="53">
        <v>0</v>
      </c>
    </row>
    <row r="15" spans="1:11" x14ac:dyDescent="0.25">
      <c r="A15" s="54" t="s">
        <v>111</v>
      </c>
      <c r="B15" s="49" t="s">
        <v>112</v>
      </c>
      <c r="C15" s="53">
        <v>1.86013090515513</v>
      </c>
      <c r="D15" s="53">
        <v>1.9983787799999999</v>
      </c>
      <c r="E15" s="53">
        <v>1.0312525645076871</v>
      </c>
      <c r="F15" s="53">
        <v>0.8969839107832942</v>
      </c>
      <c r="G15" s="53">
        <v>2.2151212199999999</v>
      </c>
      <c r="H15" s="53">
        <v>1.3849905575815513</v>
      </c>
      <c r="I15" s="53">
        <v>1.1890251840615758</v>
      </c>
      <c r="J15" s="53">
        <v>0</v>
      </c>
      <c r="K15" s="53">
        <v>0</v>
      </c>
    </row>
    <row r="16" spans="1:11" x14ac:dyDescent="0.25">
      <c r="A16" s="54" t="s">
        <v>113</v>
      </c>
      <c r="B16" s="49" t="s">
        <v>114</v>
      </c>
      <c r="C16" s="53">
        <v>0.56521744399447593</v>
      </c>
      <c r="D16" s="53">
        <v>0.39163671</v>
      </c>
      <c r="E16" s="53">
        <v>0.1993599893327499</v>
      </c>
      <c r="F16" s="53">
        <v>0.2725565990823749</v>
      </c>
      <c r="G16" s="53">
        <v>0.43411328999999999</v>
      </c>
      <c r="H16" s="53">
        <v>0.2677440156643211</v>
      </c>
      <c r="I16" s="53">
        <v>0.36129595692314803</v>
      </c>
      <c r="J16" s="53">
        <v>0</v>
      </c>
      <c r="K16" s="53">
        <v>0</v>
      </c>
    </row>
    <row r="17" spans="1:11" ht="29.25" x14ac:dyDescent="0.25">
      <c r="A17" s="54" t="s">
        <v>115</v>
      </c>
      <c r="B17" s="49" t="s">
        <v>116</v>
      </c>
      <c r="C17" s="55">
        <v>0.75911954778085067</v>
      </c>
      <c r="D17" s="55">
        <v>46.066204578799997</v>
      </c>
      <c r="E17" s="55">
        <v>0.23809227857197918</v>
      </c>
      <c r="F17" s="55">
        <v>0.36605919445423424</v>
      </c>
      <c r="G17" s="55">
        <v>62.486385421199998</v>
      </c>
      <c r="H17" s="55">
        <v>0.31976216981597577</v>
      </c>
      <c r="I17" s="55">
        <v>0.48524125776491517</v>
      </c>
      <c r="J17" s="55">
        <v>0</v>
      </c>
      <c r="K17" s="55">
        <v>0</v>
      </c>
    </row>
    <row r="18" spans="1:11" ht="29.25" x14ac:dyDescent="0.25">
      <c r="A18" s="54" t="s">
        <v>117</v>
      </c>
      <c r="B18" s="49" t="s">
        <v>118</v>
      </c>
      <c r="C18" s="55">
        <v>8.7582377254183403E-3</v>
      </c>
      <c r="D18" s="55">
        <v>4.9609687999999999E-3</v>
      </c>
      <c r="E18" s="55">
        <v>0</v>
      </c>
      <c r="F18" s="55">
        <v>4.2233577780701088E-3</v>
      </c>
      <c r="G18" s="55">
        <v>5.4990312000000006E-3</v>
      </c>
      <c r="H18" s="55">
        <v>0</v>
      </c>
      <c r="I18" s="55">
        <v>5.5984044965115415E-3</v>
      </c>
      <c r="J18" s="55">
        <v>0</v>
      </c>
      <c r="K18" s="55">
        <v>0</v>
      </c>
    </row>
    <row r="19" spans="1:11" ht="43.5" x14ac:dyDescent="0.25">
      <c r="A19" s="54" t="s">
        <v>119</v>
      </c>
      <c r="B19" s="49" t="s">
        <v>120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</row>
    <row r="20" spans="1:11" ht="43.5" x14ac:dyDescent="0.25">
      <c r="A20" s="54" t="s">
        <v>121</v>
      </c>
      <c r="B20" s="49" t="s">
        <v>122</v>
      </c>
      <c r="C20" s="55">
        <v>0.75036131005543227</v>
      </c>
      <c r="D20" s="55">
        <v>46.061243609999998</v>
      </c>
      <c r="E20" s="55">
        <v>0.23809227857197918</v>
      </c>
      <c r="F20" s="55">
        <v>0.36183583667616415</v>
      </c>
      <c r="G20" s="55">
        <v>62.480886389999995</v>
      </c>
      <c r="H20" s="55">
        <v>0.31976216981597577</v>
      </c>
      <c r="I20" s="55">
        <v>0.47964285326840361</v>
      </c>
      <c r="J20" s="55">
        <v>0</v>
      </c>
      <c r="K20" s="55">
        <v>0</v>
      </c>
    </row>
    <row r="21" spans="1:11" x14ac:dyDescent="0.25">
      <c r="A21" s="54" t="s">
        <v>123</v>
      </c>
      <c r="B21" s="49" t="s">
        <v>124</v>
      </c>
      <c r="C21" s="55">
        <v>1.8063276083855301E-2</v>
      </c>
      <c r="D21" s="55">
        <v>1.5262330399999999E-2</v>
      </c>
      <c r="E21" s="55">
        <v>8.7638644368074736E-3</v>
      </c>
      <c r="F21" s="55">
        <v>8.7103912839422201E-3</v>
      </c>
      <c r="G21" s="55">
        <v>1.6917669600000001E-2</v>
      </c>
      <c r="H21" s="55">
        <v>1.1770025996199729E-2</v>
      </c>
      <c r="I21" s="55">
        <v>1.1546332632202479E-2</v>
      </c>
      <c r="J21" s="55">
        <v>0</v>
      </c>
      <c r="K21" s="55">
        <v>0</v>
      </c>
    </row>
    <row r="22" spans="1:11" ht="29.25" x14ac:dyDescent="0.25">
      <c r="A22" s="54" t="s">
        <v>125</v>
      </c>
      <c r="B22" s="49" t="s">
        <v>126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</row>
    <row r="23" spans="1:11" ht="72" x14ac:dyDescent="0.25">
      <c r="A23" s="54" t="s">
        <v>127</v>
      </c>
      <c r="B23" s="49" t="s">
        <v>128</v>
      </c>
      <c r="C23" s="55">
        <v>0.35388842692991501</v>
      </c>
      <c r="D23" s="55">
        <v>45.614305852000001</v>
      </c>
      <c r="E23" s="55">
        <v>7.7194158923014284E-3</v>
      </c>
      <c r="F23" s="55">
        <v>0.17065047642013656</v>
      </c>
      <c r="G23" s="55">
        <v>50.561594147999998</v>
      </c>
      <c r="H23" s="55">
        <v>1.036731300250042E-2</v>
      </c>
      <c r="I23" s="55">
        <v>0.22621109664994846</v>
      </c>
      <c r="J23" s="55">
        <v>0</v>
      </c>
      <c r="K23" s="55">
        <v>0</v>
      </c>
    </row>
    <row r="24" spans="1:11" x14ac:dyDescent="0.25">
      <c r="A24" s="54" t="s">
        <v>129</v>
      </c>
      <c r="B24" s="49" t="s">
        <v>130</v>
      </c>
      <c r="C24" s="55">
        <v>0.37840960704166199</v>
      </c>
      <c r="D24" s="55">
        <v>0.43167542759999999</v>
      </c>
      <c r="E24" s="55">
        <v>0.22160899824287028</v>
      </c>
      <c r="F24" s="55">
        <v>0.18247496897208534</v>
      </c>
      <c r="G24" s="55">
        <v>0.47849457239999993</v>
      </c>
      <c r="H24" s="55">
        <v>0.29762483081727564</v>
      </c>
      <c r="I24" s="55">
        <v>0.24188542398625271</v>
      </c>
      <c r="J24" s="55">
        <v>0</v>
      </c>
      <c r="K24" s="55">
        <v>0</v>
      </c>
    </row>
    <row r="25" spans="1:11" ht="43.5" x14ac:dyDescent="0.25">
      <c r="A25" s="54" t="s">
        <v>131</v>
      </c>
      <c r="B25" s="49" t="s">
        <v>132</v>
      </c>
      <c r="C25" s="55">
        <v>0</v>
      </c>
      <c r="D25" s="55">
        <v>0</v>
      </c>
      <c r="E25" s="55">
        <v>0</v>
      </c>
      <c r="F25" s="55">
        <v>0</v>
      </c>
      <c r="G25" s="55">
        <v>11.423879999999999</v>
      </c>
      <c r="H25" s="55">
        <v>0</v>
      </c>
      <c r="I25" s="55">
        <v>0</v>
      </c>
      <c r="J25" s="55">
        <v>0</v>
      </c>
      <c r="K25" s="55">
        <v>0</v>
      </c>
    </row>
    <row r="26" spans="1:11" ht="44.25" customHeight="1" x14ac:dyDescent="0.25">
      <c r="A26" s="54" t="s">
        <v>133</v>
      </c>
      <c r="B26" s="56" t="s">
        <v>134</v>
      </c>
      <c r="C26" s="55">
        <v>0.11784496401262599</v>
      </c>
      <c r="D26" s="55">
        <v>0</v>
      </c>
      <c r="E26" s="55">
        <v>0</v>
      </c>
      <c r="F26" s="55">
        <v>5.6826665474570819E-2</v>
      </c>
      <c r="G26" s="55">
        <v>0</v>
      </c>
      <c r="H26" s="55">
        <v>0</v>
      </c>
      <c r="I26" s="55">
        <v>7.5328370512803167E-2</v>
      </c>
      <c r="J26" s="55">
        <v>0</v>
      </c>
      <c r="K26" s="55">
        <v>0</v>
      </c>
    </row>
    <row r="27" spans="1:11" x14ac:dyDescent="0.25">
      <c r="A27" s="54" t="s">
        <v>135</v>
      </c>
      <c r="B27" s="49" t="s">
        <v>136</v>
      </c>
      <c r="C27" s="55">
        <v>0.11784496401262599</v>
      </c>
      <c r="D27" s="55"/>
      <c r="E27" s="55"/>
      <c r="F27" s="55">
        <v>5.6826665474570819E-2</v>
      </c>
      <c r="G27" s="55"/>
      <c r="H27" s="55"/>
      <c r="I27" s="55">
        <v>7.5328370512803167E-2</v>
      </c>
      <c r="J27" s="55"/>
      <c r="K27" s="55"/>
    </row>
    <row r="28" spans="1:11" x14ac:dyDescent="0.25">
      <c r="A28" s="54" t="s">
        <v>137</v>
      </c>
      <c r="B28" s="49" t="s">
        <v>138</v>
      </c>
      <c r="C28" s="55">
        <v>0</v>
      </c>
      <c r="D28" s="55"/>
      <c r="E28" s="55"/>
      <c r="F28" s="55">
        <v>0</v>
      </c>
      <c r="G28" s="55"/>
      <c r="H28" s="55"/>
      <c r="I28" s="55">
        <v>0</v>
      </c>
      <c r="J28" s="55"/>
      <c r="K28" s="55"/>
    </row>
    <row r="29" spans="1:11" x14ac:dyDescent="0.25">
      <c r="A29" s="54" t="s">
        <v>139</v>
      </c>
      <c r="B29" s="49" t="s">
        <v>140</v>
      </c>
      <c r="C29" s="55">
        <v>0</v>
      </c>
      <c r="D29" s="55"/>
      <c r="E29" s="55"/>
      <c r="F29" s="55">
        <v>0</v>
      </c>
      <c r="G29" s="55"/>
      <c r="H29" s="55"/>
      <c r="I29" s="55">
        <v>0</v>
      </c>
      <c r="J29" s="55"/>
      <c r="K29" s="55"/>
    </row>
    <row r="30" spans="1:11" ht="43.5" x14ac:dyDescent="0.25">
      <c r="A30" s="54" t="s">
        <v>141</v>
      </c>
      <c r="B30" s="49" t="s">
        <v>142</v>
      </c>
      <c r="C30" s="55">
        <v>0</v>
      </c>
      <c r="D30" s="55"/>
      <c r="E30" s="55"/>
      <c r="F30" s="55">
        <v>0</v>
      </c>
      <c r="G30" s="55"/>
      <c r="H30" s="55"/>
      <c r="I30" s="55">
        <v>0</v>
      </c>
      <c r="J30" s="55"/>
      <c r="K30" s="55"/>
    </row>
  </sheetData>
  <mergeCells count="9">
    <mergeCell ref="I1:K2"/>
    <mergeCell ref="B3:H3"/>
    <mergeCell ref="B4:H4"/>
    <mergeCell ref="A7:A10"/>
    <mergeCell ref="B7:B10"/>
    <mergeCell ref="C7:E8"/>
    <mergeCell ref="F7:K7"/>
    <mergeCell ref="F8:H8"/>
    <mergeCell ref="I8:K8"/>
  </mergeCells>
  <pageMargins left="0.7" right="0.7" top="0.75" bottom="0.75" header="0.3" footer="0.3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</vt:lpstr>
      <vt:lpstr>Расчет факт.расходов по С1</vt:lpstr>
      <vt:lpstr>'Приложение 1 (город)'!Область_печати</vt:lpstr>
      <vt:lpstr>'Приложение 1 (не город)'!Область_печати</vt:lpstr>
      <vt:lpstr>'Приложение 5 (город)'!Область_печати</vt:lpstr>
      <vt:lpstr>'Приложение 5 (не город)'!Область_печати</vt:lpstr>
      <vt:lpstr>С1!Область_печати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Андрей Вольтерович</dc:creator>
  <dc:description>exif_MSED_affb33b4eb99f3c098e4b895606f6a980ae592f4932fcb0c9a9215e55c250d98</dc:description>
  <cp:lastModifiedBy>User</cp:lastModifiedBy>
  <cp:lastPrinted>2021-10-11T10:47:02Z</cp:lastPrinted>
  <dcterms:created xsi:type="dcterms:W3CDTF">2015-10-01T09:27:16Z</dcterms:created>
  <dcterms:modified xsi:type="dcterms:W3CDTF">2022-10-07T06:16:52Z</dcterms:modified>
</cp:coreProperties>
</file>